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2390" windowHeight="9315" firstSheet="28" activeTab="42"/>
  </bookViews>
  <sheets>
    <sheet name="Squadre" sheetId="1" r:id="rId1"/>
    <sheet name="Squadre (2)" sheetId="2" r:id="rId2"/>
    <sheet name="Calendario" sheetId="3" r:id="rId3"/>
    <sheet name="Punti" sheetId="4" r:id="rId4"/>
    <sheet name="01" sheetId="5" r:id="rId5"/>
    <sheet name="02" sheetId="6" r:id="rId6"/>
    <sheet name="03" sheetId="7" r:id="rId7"/>
    <sheet name="04" sheetId="8" r:id="rId8"/>
    <sheet name="05" sheetId="9" r:id="rId9"/>
    <sheet name="06" sheetId="10" r:id="rId10"/>
    <sheet name="07" sheetId="11" r:id="rId11"/>
    <sheet name="08" sheetId="12" r:id="rId12"/>
    <sheet name="0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34" sheetId="38" r:id="rId38"/>
    <sheet name="35" sheetId="39" r:id="rId39"/>
    <sheet name="36" sheetId="40" r:id="rId40"/>
    <sheet name="37" sheetId="41" r:id="rId41"/>
    <sheet name="38" sheetId="42" r:id="rId42"/>
    <sheet name="Classifica" sheetId="43" r:id="rId43"/>
  </sheets>
  <definedNames/>
  <calcPr fullCalcOnLoad="1" refMode="R1C1"/>
</workbook>
</file>

<file path=xl/sharedStrings.xml><?xml version="1.0" encoding="utf-8"?>
<sst xmlns="http://schemas.openxmlformats.org/spreadsheetml/2006/main" count="7821" uniqueCount="891">
  <si>
    <t>Totale</t>
  </si>
  <si>
    <t>Gol</t>
  </si>
  <si>
    <t>Squadra</t>
  </si>
  <si>
    <t>Sostituzioni</t>
  </si>
  <si>
    <t>Nome</t>
  </si>
  <si>
    <t>Costo</t>
  </si>
  <si>
    <t>Euskal Herria</t>
  </si>
  <si>
    <t>Stovini</t>
  </si>
  <si>
    <t>Corini</t>
  </si>
  <si>
    <t>Iaquinta</t>
  </si>
  <si>
    <t>Calzini</t>
  </si>
  <si>
    <t>Amici di Mohammed</t>
  </si>
  <si>
    <t>Dida</t>
  </si>
  <si>
    <t>Adriano</t>
  </si>
  <si>
    <t>Zampagna</t>
  </si>
  <si>
    <t>Ibrahimovic</t>
  </si>
  <si>
    <t>Gente Felice</t>
  </si>
  <si>
    <t>De Rossi</t>
  </si>
  <si>
    <t>Mancini</t>
  </si>
  <si>
    <t>Morfeo</t>
  </si>
  <si>
    <t>Pirlo</t>
  </si>
  <si>
    <t>D&amp;G</t>
  </si>
  <si>
    <t>Bojinov</t>
  </si>
  <si>
    <t>Happy Guys</t>
  </si>
  <si>
    <t>Konan</t>
  </si>
  <si>
    <t>Shooters</t>
  </si>
  <si>
    <t>Forza Silvio</t>
  </si>
  <si>
    <t xml:space="preserve"> </t>
  </si>
  <si>
    <t>Giornata di A: 2</t>
  </si>
  <si>
    <t>Campionato: 2a</t>
  </si>
  <si>
    <t>Amici di Mohammed - Shooters</t>
  </si>
  <si>
    <t>Forza Silvio - Amici di Mohammed</t>
  </si>
  <si>
    <t>D&amp;G - Happy Guys</t>
  </si>
  <si>
    <t>Gente + Felice - D&amp;G</t>
  </si>
  <si>
    <t>Euskal Herria - Calzini</t>
  </si>
  <si>
    <t>Happy Guys - Calzini</t>
  </si>
  <si>
    <t>Gente + Felice - Forza Silvio</t>
  </si>
  <si>
    <t>Shooters - Euskal Herria</t>
  </si>
  <si>
    <t>Giornata di A: 3</t>
  </si>
  <si>
    <t>Giornata di A: 4</t>
  </si>
  <si>
    <t>Campionato: 3a</t>
  </si>
  <si>
    <t>Campionato: 4a</t>
  </si>
  <si>
    <t>Amici di Mohammed - Happy Guys</t>
  </si>
  <si>
    <t>Euskal Herria - Amici di Mohammed</t>
  </si>
  <si>
    <t>Calzini - Forza Silvio</t>
  </si>
  <si>
    <t>Forza Silvio - D&amp;G</t>
  </si>
  <si>
    <t>D&amp;G - Shooters</t>
  </si>
  <si>
    <t>Happy Guys - Gente + Felice</t>
  </si>
  <si>
    <t>Euskal Herria - Gente + Felice</t>
  </si>
  <si>
    <t>Shooters - Calzini</t>
  </si>
  <si>
    <t>Giornata di A: 5</t>
  </si>
  <si>
    <t>Giornata di A: 6</t>
  </si>
  <si>
    <t>Campionato: 5a</t>
  </si>
  <si>
    <t>Campionato: 6a</t>
  </si>
  <si>
    <t>Calzini - Amici di Mohammed</t>
  </si>
  <si>
    <t>Amici di Mohammed - D&amp;G</t>
  </si>
  <si>
    <t>D&amp;G - Euskal Herria</t>
  </si>
  <si>
    <t>Calzini - Gente + Felice</t>
  </si>
  <si>
    <t>Forza Silvio - Happy Guys</t>
  </si>
  <si>
    <t>Euskal Herria - Forza Silvio</t>
  </si>
  <si>
    <t>Gente + Felice - Shooters</t>
  </si>
  <si>
    <t>Shooters - Happy Guys</t>
  </si>
  <si>
    <t>Giornata di A: 7</t>
  </si>
  <si>
    <t>Giornata di A: 8</t>
  </si>
  <si>
    <t>Campionato: 7a</t>
  </si>
  <si>
    <t>Campionato: 8a</t>
  </si>
  <si>
    <t>D&amp;G - Calzini</t>
  </si>
  <si>
    <t>Calzini - Euskal Herria</t>
  </si>
  <si>
    <t>Forza Silvio - Shooters</t>
  </si>
  <si>
    <t>Forza Silvio - Gente + Felice</t>
  </si>
  <si>
    <t>Gente + Felice - Amici di Mohammed</t>
  </si>
  <si>
    <t>Happy Guys - D&amp;G</t>
  </si>
  <si>
    <t>Happy Guys - Euskal Herria</t>
  </si>
  <si>
    <t>Shooters - Amici di Mohammed</t>
  </si>
  <si>
    <t>Giornata di A: 9</t>
  </si>
  <si>
    <t>Giornata di A: 10</t>
  </si>
  <si>
    <t>Campionato: 9a</t>
  </si>
  <si>
    <t>Campionato: 10a</t>
  </si>
  <si>
    <t>Amici di Mohammed - Forza Silvio</t>
  </si>
  <si>
    <t>Forza Silvio - Calzini</t>
  </si>
  <si>
    <t>Calzini - Happy Guys</t>
  </si>
  <si>
    <t>Gente + Felice - Euskal Herria</t>
  </si>
  <si>
    <t>D&amp;G - Gente + Felice</t>
  </si>
  <si>
    <t>Happy Guys - Amici di Mohammed</t>
  </si>
  <si>
    <t>Euskal Herria - Shooters</t>
  </si>
  <si>
    <t>Shooters - D&amp;G</t>
  </si>
  <si>
    <t>Giornata di A: 11</t>
  </si>
  <si>
    <t>Giornata di A: 12</t>
  </si>
  <si>
    <t>Campionato: 11a</t>
  </si>
  <si>
    <t>Campionato: 12a</t>
  </si>
  <si>
    <t>Amici di Mohammed - Euskal Herria</t>
  </si>
  <si>
    <t>Amici di Mohammed - Calzini</t>
  </si>
  <si>
    <t>Calzini - Shooters</t>
  </si>
  <si>
    <t>Euskal Herria - D&amp;G</t>
  </si>
  <si>
    <t>D&amp;G - Forza Silvio</t>
  </si>
  <si>
    <t>Happy Guys - Forza Silvio</t>
  </si>
  <si>
    <t>Gente + Felice - Happy Guys</t>
  </si>
  <si>
    <t>Shooters - Gente + Felice</t>
  </si>
  <si>
    <t>Giornata di A: 13</t>
  </si>
  <si>
    <t>Giornata di A: 14</t>
  </si>
  <si>
    <t>Campionato: 13a</t>
  </si>
  <si>
    <t>Campionato: 14a</t>
  </si>
  <si>
    <t>D&amp;G - Amici di Mohammed</t>
  </si>
  <si>
    <t>Amici di Mohammed - Gente + Felice</t>
  </si>
  <si>
    <t>Forza Silvio - Euskal Herria</t>
  </si>
  <si>
    <t>Calzini - D&amp;G</t>
  </si>
  <si>
    <t>Gente + Felice - Calzini</t>
  </si>
  <si>
    <t>Euskal Herria - Happy Guys</t>
  </si>
  <si>
    <t>Happy Guys - Shooters</t>
  </si>
  <si>
    <t>Shooters - Forza Silvio</t>
  </si>
  <si>
    <t>Giornata di A: 15</t>
  </si>
  <si>
    <t>Giornata di A: 16</t>
  </si>
  <si>
    <t>Campionato: 15a</t>
  </si>
  <si>
    <t>Campionato: 16a</t>
  </si>
  <si>
    <t>Giornata di A: 17</t>
  </si>
  <si>
    <t>Giornata di A: 18</t>
  </si>
  <si>
    <t>Campionato: 17a</t>
  </si>
  <si>
    <t>Campionato: 18a</t>
  </si>
  <si>
    <t>Giornata di A: 19</t>
  </si>
  <si>
    <t>Giornata di A: 20</t>
  </si>
  <si>
    <t>Campionato: 19a</t>
  </si>
  <si>
    <t>Campionato: 20a</t>
  </si>
  <si>
    <t>Giornata di A: 21</t>
  </si>
  <si>
    <t>Giornata di A: 22</t>
  </si>
  <si>
    <t>Campionato: 21a</t>
  </si>
  <si>
    <t>Campionato: 22a</t>
  </si>
  <si>
    <t>Giornata di A: 23</t>
  </si>
  <si>
    <t>Giornata di A: 24</t>
  </si>
  <si>
    <t>Campionato: 23a</t>
  </si>
  <si>
    <t>Campionato: 24a</t>
  </si>
  <si>
    <t>Giornata di A: 25</t>
  </si>
  <si>
    <t>Giornata di A: 26</t>
  </si>
  <si>
    <t>Campionato: 25a</t>
  </si>
  <si>
    <t>Campionato: 26a</t>
  </si>
  <si>
    <t>Giornata di A: 27</t>
  </si>
  <si>
    <t>Giornata di A: 28</t>
  </si>
  <si>
    <t>Campionato: 27a</t>
  </si>
  <si>
    <t>Campionato: 28a</t>
  </si>
  <si>
    <t>Classifica Coppa FantaGalla</t>
  </si>
  <si>
    <t>Legrottaglie</t>
  </si>
  <si>
    <t>Pasquale</t>
  </si>
  <si>
    <t>Vigiani</t>
  </si>
  <si>
    <t>Tudor</t>
  </si>
  <si>
    <t>Langella</t>
  </si>
  <si>
    <t>Curci</t>
  </si>
  <si>
    <t>Stendardo</t>
  </si>
  <si>
    <t>Candela</t>
  </si>
  <si>
    <t>pancaro</t>
  </si>
  <si>
    <t>NcT</t>
  </si>
  <si>
    <t>L.S.D.</t>
  </si>
  <si>
    <t>Figo</t>
  </si>
  <si>
    <t>Elefterhopoulos</t>
  </si>
  <si>
    <t>Cruz</t>
  </si>
  <si>
    <t>Behrami</t>
  </si>
  <si>
    <t>Donadel</t>
  </si>
  <si>
    <t>Tosto</t>
  </si>
  <si>
    <t>DIDA</t>
  </si>
  <si>
    <t>Milan</t>
  </si>
  <si>
    <t>KALAC</t>
  </si>
  <si>
    <t>MIRANTE</t>
  </si>
  <si>
    <t>Siena</t>
  </si>
  <si>
    <t>COTTAFAVA</t>
  </si>
  <si>
    <t>Treviso</t>
  </si>
  <si>
    <t>DI LORETO</t>
  </si>
  <si>
    <t>Fiorentina</t>
  </si>
  <si>
    <t>LEGROTTAGLIE</t>
  </si>
  <si>
    <t>PASQUAL</t>
  </si>
  <si>
    <t>STOVINI</t>
  </si>
  <si>
    <t>Lecce</t>
  </si>
  <si>
    <t>TERLIZZI</t>
  </si>
  <si>
    <t>Palermo</t>
  </si>
  <si>
    <t>TUDOR</t>
  </si>
  <si>
    <t>ZEBINA</t>
  </si>
  <si>
    <t>Juventus</t>
  </si>
  <si>
    <t>BONANNI</t>
  </si>
  <si>
    <t>DEL VECCHIO</t>
  </si>
  <si>
    <t>GALLO</t>
  </si>
  <si>
    <t>LIVERANI</t>
  </si>
  <si>
    <t>Lazio</t>
  </si>
  <si>
    <t>MANCINI</t>
  </si>
  <si>
    <t>Roma</t>
  </si>
  <si>
    <t>MORFEO</t>
  </si>
  <si>
    <t>Parma</t>
  </si>
  <si>
    <t>SAMMARCO</t>
  </si>
  <si>
    <t>Chievo</t>
  </si>
  <si>
    <t>VIGIANI</t>
  </si>
  <si>
    <t>Reggina</t>
  </si>
  <si>
    <t>DEL PIERO</t>
  </si>
  <si>
    <t>FAVA</t>
  </si>
  <si>
    <t>IAQUINTA</t>
  </si>
  <si>
    <t>Udinese</t>
  </si>
  <si>
    <t>IBRAHIMOVIC</t>
  </si>
  <si>
    <t xml:space="preserve">KONAN </t>
  </si>
  <si>
    <t>RIGANO'</t>
  </si>
  <si>
    <t>Empoli</t>
  </si>
  <si>
    <t>BERTI</t>
  </si>
  <si>
    <t>JULIO CESAR</t>
  </si>
  <si>
    <t>Inter</t>
  </si>
  <si>
    <t>TOLDO</t>
  </si>
  <si>
    <t>DE ROSA</t>
  </si>
  <si>
    <t>FALCONE</t>
  </si>
  <si>
    <t>Sampdoria</t>
  </si>
  <si>
    <t>ODDO</t>
  </si>
  <si>
    <t>RULLO</t>
  </si>
  <si>
    <t xml:space="preserve">SALA </t>
  </si>
  <si>
    <t xml:space="preserve">UJFALUSI </t>
  </si>
  <si>
    <t xml:space="preserve">ZACCARDO </t>
  </si>
  <si>
    <t xml:space="preserve">ZAURI </t>
  </si>
  <si>
    <t xml:space="preserve">BRIGHI </t>
  </si>
  <si>
    <t>CESAR</t>
  </si>
  <si>
    <t xml:space="preserve">COZZA </t>
  </si>
  <si>
    <t>NEDVED</t>
  </si>
  <si>
    <t>PANDEV</t>
  </si>
  <si>
    <t>PINGA</t>
  </si>
  <si>
    <t>SEMIOLI</t>
  </si>
  <si>
    <t>TADDEI</t>
  </si>
  <si>
    <t>BIANCHI</t>
  </si>
  <si>
    <t xml:space="preserve">MAKINWA </t>
  </si>
  <si>
    <t xml:space="preserve">PELLISSIER </t>
  </si>
  <si>
    <t xml:space="preserve">SUAZO </t>
  </si>
  <si>
    <t>Cagliari</t>
  </si>
  <si>
    <t xml:space="preserve">TONI </t>
  </si>
  <si>
    <t xml:space="preserve">VUCINIC </t>
  </si>
  <si>
    <t>CURCI</t>
  </si>
  <si>
    <t>ELEFTHEROPOULOS</t>
  </si>
  <si>
    <t xml:space="preserve">LUPATELLI </t>
  </si>
  <si>
    <t xml:space="preserve">CANDELA </t>
  </si>
  <si>
    <t xml:space="preserve">CANNARSA </t>
  </si>
  <si>
    <t xml:space="preserve">PANCARO </t>
  </si>
  <si>
    <t>PASQUALE</t>
  </si>
  <si>
    <t>SAMUEL</t>
  </si>
  <si>
    <t>STENDARDO</t>
  </si>
  <si>
    <t>TOSTO</t>
  </si>
  <si>
    <t>Ascoli</t>
  </si>
  <si>
    <t>ZANETTI J</t>
  </si>
  <si>
    <t>BEHRAMI</t>
  </si>
  <si>
    <t>COLUCCI G</t>
  </si>
  <si>
    <t>Livorno</t>
  </si>
  <si>
    <t>CORINI</t>
  </si>
  <si>
    <t>DE ROSSI</t>
  </si>
  <si>
    <t>DONADEL</t>
  </si>
  <si>
    <t>FIGO</t>
  </si>
  <si>
    <t>FINI</t>
  </si>
  <si>
    <t>PIRLO</t>
  </si>
  <si>
    <t>ADRIANO</t>
  </si>
  <si>
    <t>BOJINOV</t>
  </si>
  <si>
    <t>COSSATO</t>
  </si>
  <si>
    <t>CRUZ</t>
  </si>
  <si>
    <t>LANGELLA</t>
  </si>
  <si>
    <t>ZAMPAGNA</t>
  </si>
  <si>
    <t>Messina</t>
  </si>
  <si>
    <t>CEJAS</t>
  </si>
  <si>
    <t>COPPOLA</t>
  </si>
  <si>
    <t>FREY</t>
  </si>
  <si>
    <t>CHIVU</t>
  </si>
  <si>
    <t>GALEOTO</t>
  </si>
  <si>
    <t>MATERAZZI</t>
  </si>
  <si>
    <t>MIHAJLOVIC</t>
  </si>
  <si>
    <t>NEGRO</t>
  </si>
  <si>
    <t>PANUCCI</t>
  </si>
  <si>
    <t>ZAMBROTTA</t>
  </si>
  <si>
    <t>ZE MARIA</t>
  </si>
  <si>
    <t>CAMBIASSO</t>
  </si>
  <si>
    <t>DIANA</t>
  </si>
  <si>
    <t>DONATI</t>
  </si>
  <si>
    <t>LEDESMA</t>
  </si>
  <si>
    <t>PIZARRO</t>
  </si>
  <si>
    <t>ROSINA</t>
  </si>
  <si>
    <t>TEDESCO</t>
  </si>
  <si>
    <t>VIEIRA</t>
  </si>
  <si>
    <t>CASSANO</t>
  </si>
  <si>
    <t>ANTONIOLI</t>
  </si>
  <si>
    <t>GUARDALBEN</t>
  </si>
  <si>
    <t>PELIZZOLI</t>
  </si>
  <si>
    <t>BARZAGLI</t>
  </si>
  <si>
    <t>BERTOTTO</t>
  </si>
  <si>
    <t>DAINELLI</t>
  </si>
  <si>
    <t>GAMBERINI</t>
  </si>
  <si>
    <t>GROSSO</t>
  </si>
  <si>
    <t>LUCARELLI A</t>
  </si>
  <si>
    <t>SENSINI</t>
  </si>
  <si>
    <t>THURAM</t>
  </si>
  <si>
    <t>AMBROSINI</t>
  </si>
  <si>
    <t>BROCCHI</t>
  </si>
  <si>
    <t>EMERSON</t>
  </si>
  <si>
    <t>MAURI</t>
  </si>
  <si>
    <t>MESTO</t>
  </si>
  <si>
    <t>SEEDORF</t>
  </si>
  <si>
    <t>TONETTO</t>
  </si>
  <si>
    <t>ZANCHETTA</t>
  </si>
  <si>
    <t>BRIENZA</t>
  </si>
  <si>
    <t>DEDIC</t>
  </si>
  <si>
    <t>NONDA</t>
  </si>
  <si>
    <t>REGINALDO</t>
  </si>
  <si>
    <t>SHEVCHENKO</t>
  </si>
  <si>
    <t>TAVANO</t>
  </si>
  <si>
    <t>DE SANCTIS</t>
  </si>
  <si>
    <t>HANDANOVIC</t>
  </si>
  <si>
    <t>SICIGNANO</t>
  </si>
  <si>
    <t>CAFU</t>
  </si>
  <si>
    <t>CASSETTI</t>
  </si>
  <si>
    <t>CRIBARI</t>
  </si>
  <si>
    <t>KUFFOUR</t>
  </si>
  <si>
    <t>MANDELLI</t>
  </si>
  <si>
    <t>NATALI</t>
  </si>
  <si>
    <t>NESTA</t>
  </si>
  <si>
    <t>STAM</t>
  </si>
  <si>
    <t>BARONE</t>
  </si>
  <si>
    <t>FIORE</t>
  </si>
  <si>
    <t>GATTUSO</t>
  </si>
  <si>
    <t>OBODO</t>
  </si>
  <si>
    <t>PINARDI</t>
  </si>
  <si>
    <t>STANKOVIC</t>
  </si>
  <si>
    <t>VERGASSOLA</t>
  </si>
  <si>
    <t xml:space="preserve">VIDIGAL </t>
  </si>
  <si>
    <t>DI MICHELE</t>
  </si>
  <si>
    <t>DI NAPOLI</t>
  </si>
  <si>
    <t>DI NATALE</t>
  </si>
  <si>
    <t>GILARDINO</t>
  </si>
  <si>
    <t>LUCARELLI</t>
  </si>
  <si>
    <t>ROCCHI</t>
  </si>
  <si>
    <t>ABBIATI</t>
  </si>
  <si>
    <t>BUFFON</t>
  </si>
  <si>
    <t>FONTANA</t>
  </si>
  <si>
    <t>COCO</t>
  </si>
  <si>
    <t>CODA</t>
  </si>
  <si>
    <t>CORDOBA</t>
  </si>
  <si>
    <t>CRISTANTE</t>
  </si>
  <si>
    <t>DIAMOUTENE</t>
  </si>
  <si>
    <t>FELIPE</t>
  </si>
  <si>
    <t>LANNA</t>
  </si>
  <si>
    <t>LAURO</t>
  </si>
  <si>
    <t>D'AGOSTINO</t>
  </si>
  <si>
    <t>FOGGIA</t>
  </si>
  <si>
    <t>JORGENSEN</t>
  </si>
  <si>
    <t>LODI</t>
  </si>
  <si>
    <t>MUNTARI</t>
  </si>
  <si>
    <t>SANTANA</t>
  </si>
  <si>
    <t>VANNUCCHI</t>
  </si>
  <si>
    <t>VOLPI</t>
  </si>
  <si>
    <t>CARACCIOLO</t>
  </si>
  <si>
    <t>CORRADI</t>
  </si>
  <si>
    <t>ESPOSITO</t>
  </si>
  <si>
    <t>MARTINS</t>
  </si>
  <si>
    <t>PALLADINO</t>
  </si>
  <si>
    <t>PAZZINI</t>
  </si>
  <si>
    <t>AMELIA</t>
  </si>
  <si>
    <t>CARINI</t>
  </si>
  <si>
    <t>PERUZZI</t>
  </si>
  <si>
    <t>BONERA</t>
  </si>
  <si>
    <t>CANNAVARO F</t>
  </si>
  <si>
    <t>CASTELLINI M</t>
  </si>
  <si>
    <t>CUFRE</t>
  </si>
  <si>
    <t>D'ANNA</t>
  </si>
  <si>
    <t>KALADZE</t>
  </si>
  <si>
    <t>MALDINI</t>
  </si>
  <si>
    <t>PARISI</t>
  </si>
  <si>
    <t>BRESCIANO</t>
  </si>
  <si>
    <t>CAMORANESI</t>
  </si>
  <si>
    <t>FABIO SIMPLICIO</t>
  </si>
  <si>
    <t>KAKA'</t>
  </si>
  <si>
    <t>MARCHIONNI</t>
  </si>
  <si>
    <t>RUI COSTA</t>
  </si>
  <si>
    <t>SOLARI</t>
  </si>
  <si>
    <t>VERON</t>
  </si>
  <si>
    <t>BARRETO</t>
  </si>
  <si>
    <t>BONAZZOLI</t>
  </si>
  <si>
    <t>CHIESA</t>
  </si>
  <si>
    <t>MONTELLA</t>
  </si>
  <si>
    <t>TOTTI</t>
  </si>
  <si>
    <t>VIERI</t>
  </si>
  <si>
    <t>Calendario FantaGalla 2005-2006</t>
  </si>
  <si>
    <t>Gallo</t>
  </si>
  <si>
    <t>Fava</t>
  </si>
  <si>
    <t>Di Loreto</t>
  </si>
  <si>
    <t>Del Vecchio</t>
  </si>
  <si>
    <t>Cottafava</t>
  </si>
  <si>
    <t>Sammarco</t>
  </si>
  <si>
    <t>Terlizzi</t>
  </si>
  <si>
    <t>Kalac</t>
  </si>
  <si>
    <t>Antonioli</t>
  </si>
  <si>
    <t>Barzagli</t>
  </si>
  <si>
    <t>Grosso</t>
  </si>
  <si>
    <t>Dainelli</t>
  </si>
  <si>
    <t>Lucarelli A</t>
  </si>
  <si>
    <t>Seedorf</t>
  </si>
  <si>
    <t>Brocchi</t>
  </si>
  <si>
    <t>Tonetto</t>
  </si>
  <si>
    <t>Shevchenko</t>
  </si>
  <si>
    <t>Nonda</t>
  </si>
  <si>
    <t>Reginaldo</t>
  </si>
  <si>
    <t>Pelizzoli</t>
  </si>
  <si>
    <t>Sensini</t>
  </si>
  <si>
    <t>Gamberini</t>
  </si>
  <si>
    <t>Emerson</t>
  </si>
  <si>
    <t>Ambrosini</t>
  </si>
  <si>
    <t>Brienza</t>
  </si>
  <si>
    <t>Abbiati</t>
  </si>
  <si>
    <t>Felipe</t>
  </si>
  <si>
    <t>Cordoba</t>
  </si>
  <si>
    <t>Coco</t>
  </si>
  <si>
    <t>D'Agostino</t>
  </si>
  <si>
    <t>Volpi</t>
  </si>
  <si>
    <t>Muntari</t>
  </si>
  <si>
    <t>Jorgensen</t>
  </si>
  <si>
    <t>Esposito</t>
  </si>
  <si>
    <t>martins</t>
  </si>
  <si>
    <t>Corradi</t>
  </si>
  <si>
    <t>Fontana</t>
  </si>
  <si>
    <t>Lanna</t>
  </si>
  <si>
    <t>Cristante</t>
  </si>
  <si>
    <t>Foggia</t>
  </si>
  <si>
    <t>Santana</t>
  </si>
  <si>
    <t>Caracciolo</t>
  </si>
  <si>
    <t>Palladino</t>
  </si>
  <si>
    <t>Tavano</t>
  </si>
  <si>
    <t>Frey</t>
  </si>
  <si>
    <t>Chivu</t>
  </si>
  <si>
    <t>Zambrotta</t>
  </si>
  <si>
    <t>Galeoto</t>
  </si>
  <si>
    <t>Vieira</t>
  </si>
  <si>
    <t>Ledesma</t>
  </si>
  <si>
    <t>Diana</t>
  </si>
  <si>
    <t>Cambiasso</t>
  </si>
  <si>
    <t>Flachi</t>
  </si>
  <si>
    <t>Recoba</t>
  </si>
  <si>
    <t>Trezeguet</t>
  </si>
  <si>
    <t>Quagliarella</t>
  </si>
  <si>
    <t>Cassano</t>
  </si>
  <si>
    <t>Pizarro</t>
  </si>
  <si>
    <t>Donati</t>
  </si>
  <si>
    <t>Panucci</t>
  </si>
  <si>
    <t>Negro</t>
  </si>
  <si>
    <t>Cejas</t>
  </si>
  <si>
    <t>Amelia</t>
  </si>
  <si>
    <t>D'Anna</t>
  </si>
  <si>
    <t>F.Cannavaro</t>
  </si>
  <si>
    <t>Maldini</t>
  </si>
  <si>
    <t>Camoranesi</t>
  </si>
  <si>
    <t>Bresciano</t>
  </si>
  <si>
    <t xml:space="preserve">Kaka </t>
  </si>
  <si>
    <t>Simplicio</t>
  </si>
  <si>
    <t>Totti</t>
  </si>
  <si>
    <t>Montella</t>
  </si>
  <si>
    <t>Bonazzoli</t>
  </si>
  <si>
    <t>Peruzzi</t>
  </si>
  <si>
    <t>Chiesa</t>
  </si>
  <si>
    <t>Barreto</t>
  </si>
  <si>
    <t>Veron</t>
  </si>
  <si>
    <t>Rui costa</t>
  </si>
  <si>
    <t>Kaladze</t>
  </si>
  <si>
    <t>Bonera</t>
  </si>
  <si>
    <t>SALA</t>
  </si>
  <si>
    <t>TONI</t>
  </si>
  <si>
    <t>SUAZO</t>
  </si>
  <si>
    <t>VUCINIC</t>
  </si>
  <si>
    <t>Toldo</t>
  </si>
  <si>
    <t>De Rosa</t>
  </si>
  <si>
    <t>Ujifalusi</t>
  </si>
  <si>
    <t xml:space="preserve">Cozza </t>
  </si>
  <si>
    <t>Semioli</t>
  </si>
  <si>
    <t>Pellissier</t>
  </si>
  <si>
    <t>makinwa</t>
  </si>
  <si>
    <t>Sicignano</t>
  </si>
  <si>
    <t>Cafu</t>
  </si>
  <si>
    <t>Cassetti</t>
  </si>
  <si>
    <t>Kuffour</t>
  </si>
  <si>
    <t>Mandelli</t>
  </si>
  <si>
    <t>Fiore</t>
  </si>
  <si>
    <t>Stankovic</t>
  </si>
  <si>
    <t>Pinardi</t>
  </si>
  <si>
    <t>Gilardino</t>
  </si>
  <si>
    <t>Lucarelli C</t>
  </si>
  <si>
    <t>Rocchi</t>
  </si>
  <si>
    <t>De Sanctis</t>
  </si>
  <si>
    <t>Natali</t>
  </si>
  <si>
    <t>Stam</t>
  </si>
  <si>
    <t>Obodo</t>
  </si>
  <si>
    <t>Barone</t>
  </si>
  <si>
    <t>Di Napoli</t>
  </si>
  <si>
    <t>Di Natale</t>
  </si>
  <si>
    <t>Julio Cesar</t>
  </si>
  <si>
    <t>Modificatore</t>
  </si>
  <si>
    <t>Calcolo Mod</t>
  </si>
  <si>
    <t>Zebina</t>
  </si>
  <si>
    <t>Del Piero</t>
  </si>
  <si>
    <t>Riganò</t>
  </si>
  <si>
    <t>Bonanni</t>
  </si>
  <si>
    <t>ZACCARDO</t>
  </si>
  <si>
    <t>COZZA</t>
  </si>
  <si>
    <t>MAKINWA</t>
  </si>
  <si>
    <t>Zauri</t>
  </si>
  <si>
    <t>Taddei</t>
  </si>
  <si>
    <t>Vucinic</t>
  </si>
  <si>
    <t xml:space="preserve">BARZAGLI </t>
  </si>
  <si>
    <t xml:space="preserve">GROSSO </t>
  </si>
  <si>
    <t>SHEVA</t>
  </si>
  <si>
    <t>Diamoutene</t>
  </si>
  <si>
    <t>Vannucchi</t>
  </si>
  <si>
    <t>Pazzini</t>
  </si>
  <si>
    <t>Pancaro</t>
  </si>
  <si>
    <t>Eleftheropoulos</t>
  </si>
  <si>
    <t>Cannarsa</t>
  </si>
  <si>
    <t>Vergassola</t>
  </si>
  <si>
    <t>Materazzi</t>
  </si>
  <si>
    <t>trezeguet</t>
  </si>
  <si>
    <t>Ferrante</t>
  </si>
  <si>
    <t>Cannavaro</t>
  </si>
  <si>
    <t>Kaka'</t>
  </si>
  <si>
    <t>Castellini</t>
  </si>
  <si>
    <t>Rui Costa</t>
  </si>
  <si>
    <t>Martins</t>
  </si>
  <si>
    <t>Pasqual</t>
  </si>
  <si>
    <t>Liverani</t>
  </si>
  <si>
    <t>Delvecchio</t>
  </si>
  <si>
    <t>Mirante</t>
  </si>
  <si>
    <t>Samuel</t>
  </si>
  <si>
    <t>langella</t>
  </si>
  <si>
    <t>candela</t>
  </si>
  <si>
    <t>Fini</t>
  </si>
  <si>
    <t>Colucci G</t>
  </si>
  <si>
    <t>Tedesco</t>
  </si>
  <si>
    <t>Desanctis</t>
  </si>
  <si>
    <t>Dimichele</t>
  </si>
  <si>
    <t>Lucarelli</t>
  </si>
  <si>
    <t>Dinatale</t>
  </si>
  <si>
    <t>Vidigal</t>
  </si>
  <si>
    <t>Oddo</t>
  </si>
  <si>
    <t>Zaccardo</t>
  </si>
  <si>
    <t>Nedved</t>
  </si>
  <si>
    <t>Pinga</t>
  </si>
  <si>
    <t>Makinwa</t>
  </si>
  <si>
    <t>Toni</t>
  </si>
  <si>
    <t>Suazo</t>
  </si>
  <si>
    <t>Cozza</t>
  </si>
  <si>
    <t>Pandev</t>
  </si>
  <si>
    <t>Carini</t>
  </si>
  <si>
    <t>Vieri</t>
  </si>
  <si>
    <t>Cufre</t>
  </si>
  <si>
    <t>Lupatelli</t>
  </si>
  <si>
    <t>pasquale</t>
  </si>
  <si>
    <t>Di Michele</t>
  </si>
  <si>
    <t>Nesta</t>
  </si>
  <si>
    <t>Cannavaro F.</t>
  </si>
  <si>
    <t>Kaka</t>
  </si>
  <si>
    <t>Thuram</t>
  </si>
  <si>
    <t>Dinapoli</t>
  </si>
  <si>
    <t>CESAR J</t>
  </si>
  <si>
    <t>UJFALUSI</t>
  </si>
  <si>
    <t>Tedesco Gia</t>
  </si>
  <si>
    <t>Lodi</t>
  </si>
  <si>
    <t xml:space="preserve">Samuel </t>
  </si>
  <si>
    <t>CANNAVARO</t>
  </si>
  <si>
    <t>SIMPLICIO</t>
  </si>
  <si>
    <t>CASTELLINI</t>
  </si>
  <si>
    <t xml:space="preserve">CANNAVARO </t>
  </si>
  <si>
    <t>KAKA</t>
  </si>
  <si>
    <t>Cossato</t>
  </si>
  <si>
    <t>De Santis</t>
  </si>
  <si>
    <t>Gattuso</t>
  </si>
  <si>
    <t>Coda</t>
  </si>
  <si>
    <t>behrami</t>
  </si>
  <si>
    <t>PELLISSIER</t>
  </si>
  <si>
    <t>Cribari</t>
  </si>
  <si>
    <t>CUFRE'</t>
  </si>
  <si>
    <t>LUCCARELLI A</t>
  </si>
  <si>
    <t>Riserva d'ufficio</t>
  </si>
  <si>
    <t>Dedic</t>
  </si>
  <si>
    <t xml:space="preserve">Esposito </t>
  </si>
  <si>
    <t>ZAURI</t>
  </si>
  <si>
    <t>LUPATELLI</t>
  </si>
  <si>
    <t>CANDELA</t>
  </si>
  <si>
    <t>CANNARSA</t>
  </si>
  <si>
    <t> DEDIC</t>
  </si>
  <si>
    <t>RECOBA</t>
  </si>
  <si>
    <t>TREZEGUET</t>
  </si>
  <si>
    <t>Di napoli</t>
  </si>
  <si>
    <t xml:space="preserve">MARCHIONNI </t>
  </si>
  <si>
    <t>Riserva d'Ufficio</t>
  </si>
  <si>
    <t>PANCARO</t>
  </si>
  <si>
    <t>dAINELLI</t>
  </si>
  <si>
    <t>FLACHI</t>
  </si>
  <si>
    <t>Ze Maria</t>
  </si>
  <si>
    <t>LUCARELLI C</t>
  </si>
  <si>
    <t>DI MICHEL</t>
  </si>
  <si>
    <t>VIDIGAL</t>
  </si>
  <si>
    <t xml:space="preserve">FELIPE </t>
  </si>
  <si>
    <t>Legrottaglia</t>
  </si>
  <si>
    <t>DONI</t>
  </si>
  <si>
    <t>STANDARDO</t>
  </si>
  <si>
    <t>KFFOUR</t>
  </si>
  <si>
    <t>FERRANTE</t>
  </si>
  <si>
    <t>QUAGLIARELLA</t>
  </si>
  <si>
    <t>I giocatori evidenziati in rosso non appartengono alla società che li ha schierati e come da regolamento non vengono conteggiati.</t>
  </si>
  <si>
    <t>Mihajlovic</t>
  </si>
  <si>
    <t>                           </t>
  </si>
  <si>
    <t>Marchionni</t>
  </si>
  <si>
    <t>Cufre'</t>
  </si>
  <si>
    <t>RISERVA UFF</t>
  </si>
  <si>
    <t xml:space="preserve">Lupatelli  </t>
  </si>
  <si>
    <t>Zanetti J</t>
  </si>
  <si>
    <t>Berhami</t>
  </si>
  <si>
    <t>negro</t>
  </si>
  <si>
    <t>Cufrè</t>
  </si>
  <si>
    <t>Cesar</t>
  </si>
  <si>
    <t xml:space="preserve">Sala </t>
  </si>
  <si>
    <t>Buffon</t>
  </si>
  <si>
    <t>cassetti</t>
  </si>
  <si>
    <t>lucarelli</t>
  </si>
  <si>
    <t>Gila</t>
  </si>
  <si>
    <t>gallo</t>
  </si>
  <si>
    <t>konan</t>
  </si>
  <si>
    <t>veron</t>
  </si>
  <si>
    <t>barreto</t>
  </si>
  <si>
    <t>emerson</t>
  </si>
  <si>
    <t>barzagli</t>
  </si>
  <si>
    <t xml:space="preserve">Del Piero </t>
  </si>
  <si>
    <t>KAKà</t>
  </si>
  <si>
    <t xml:space="preserve"> BARZAGLI</t>
  </si>
  <si>
    <t xml:space="preserve">ZANETTI </t>
  </si>
  <si>
    <t>BERHAMI</t>
  </si>
  <si>
    <t>Portiere d'ufficio</t>
  </si>
  <si>
    <t>kaladze</t>
  </si>
  <si>
    <t>KONAN</t>
  </si>
  <si>
    <t>RIGANò</t>
  </si>
  <si>
    <t xml:space="preserve">RECOBA </t>
  </si>
  <si>
    <t xml:space="preserve">TREZEGUET </t>
  </si>
  <si>
    <t>Bojinoiv</t>
  </si>
  <si>
    <t>cruz</t>
  </si>
  <si>
    <t>CUFRè</t>
  </si>
  <si>
    <t>CALCOLO MOD</t>
  </si>
  <si>
    <t>MODIFICATORE</t>
  </si>
  <si>
    <t>PORTIERE D'UFFICIO</t>
  </si>
  <si>
    <t>DELVECCHIO</t>
  </si>
  <si>
    <t>tedesco</t>
  </si>
  <si>
    <t>DelVecchio</t>
  </si>
  <si>
    <t>Mihailovic</t>
  </si>
  <si>
    <t xml:space="preserve">SENSINI </t>
  </si>
  <si>
    <t>Parisi</t>
  </si>
  <si>
    <t>BRIGHI</t>
  </si>
  <si>
    <t>Solari</t>
  </si>
  <si>
    <t>Calclo Mod</t>
  </si>
  <si>
    <t>Simplcio</t>
  </si>
  <si>
    <t>Handanovic</t>
  </si>
  <si>
    <t>Coppola</t>
  </si>
  <si>
    <t>Ronaldhino</t>
  </si>
  <si>
    <t>Lauro</t>
  </si>
  <si>
    <t>ZANETTI</t>
  </si>
  <si>
    <t>COLUCCI G.</t>
  </si>
  <si>
    <t>ARUTA S.</t>
  </si>
  <si>
    <t>GIUFFRIDA</t>
  </si>
  <si>
    <t>Castellini M</t>
  </si>
  <si>
    <t>Donat</t>
  </si>
  <si>
    <t xml:space="preserve">Stam </t>
  </si>
  <si>
    <t>ZANETTI J.</t>
  </si>
  <si>
    <t>    Cejas</t>
  </si>
  <si>
    <t>    Chivu</t>
  </si>
  <si>
    <t>    Panucci</t>
  </si>
  <si>
    <t>    Zambrotta</t>
  </si>
  <si>
    <t>    Donati</t>
  </si>
  <si>
    <t>    Vieira</t>
  </si>
  <si>
    <t>    Diana</t>
  </si>
  <si>
    <t>    Cambiasso</t>
  </si>
  <si>
    <t>    Pizarro</t>
  </si>
  <si>
    <t>    Flachi</t>
  </si>
  <si>
    <t>    Trezeguet</t>
  </si>
  <si>
    <t>SERENI</t>
  </si>
  <si>
    <t>BALZARETTI</t>
  </si>
  <si>
    <t>ZAPATA</t>
  </si>
  <si>
    <t>GONZALEZ</t>
  </si>
  <si>
    <t>GIUNTI</t>
  </si>
  <si>
    <t>FRANCESCHINI</t>
  </si>
  <si>
    <t>BAZZANI</t>
  </si>
  <si>
    <t>Bonus</t>
  </si>
  <si>
    <t>Residuo Vecchio</t>
  </si>
  <si>
    <t>Residuo Attuale</t>
  </si>
  <si>
    <t>Affari</t>
  </si>
  <si>
    <t>ZENONI C</t>
  </si>
  <si>
    <t>FRANCESCHINI I</t>
  </si>
  <si>
    <t>GALANTE</t>
  </si>
  <si>
    <t>CANNAVARO P</t>
  </si>
  <si>
    <t>GASBARRONI</t>
  </si>
  <si>
    <t>JIMENEZ</t>
  </si>
  <si>
    <t>AQUILANI</t>
  </si>
  <si>
    <t>MUTU</t>
  </si>
  <si>
    <t>BJELANOVIC</t>
  </si>
  <si>
    <t>KROLDRUP</t>
  </si>
  <si>
    <t>LOCATELLI</t>
  </si>
  <si>
    <t>TIRIBOCCHI</t>
  </si>
  <si>
    <t>AMORUSO</t>
  </si>
  <si>
    <t>PAOLETTI</t>
  </si>
  <si>
    <t>LOBONT</t>
  </si>
  <si>
    <t>ALMIRON</t>
  </si>
  <si>
    <t>BOGDANI</t>
  </si>
  <si>
    <t>PORTANOVA</t>
  </si>
  <si>
    <t>MEXES</t>
  </si>
  <si>
    <t>PERROTTA</t>
  </si>
  <si>
    <t>CHIMENTI</t>
  </si>
  <si>
    <t>MORRONE</t>
  </si>
  <si>
    <t>AMAURI</t>
  </si>
  <si>
    <t>INZAGHI F</t>
  </si>
  <si>
    <t>SIVIGLIA</t>
  </si>
  <si>
    <t>Sereni</t>
  </si>
  <si>
    <t>Gonzalez</t>
  </si>
  <si>
    <t>Balzaretti</t>
  </si>
  <si>
    <t>Giunti</t>
  </si>
  <si>
    <t>Franceschini D</t>
  </si>
  <si>
    <t>Zapata</t>
  </si>
  <si>
    <t>Mexes</t>
  </si>
  <si>
    <t>Perrotta</t>
  </si>
  <si>
    <t>Muntari       </t>
  </si>
  <si>
    <t>Coco </t>
  </si>
  <si>
    <t>Morrone</t>
  </si>
  <si>
    <t>Inzaghi</t>
  </si>
  <si>
    <t>Amauri</t>
  </si>
  <si>
    <t>    Tedesco</t>
  </si>
  <si>
    <t>    Ferrante</t>
  </si>
  <si>
    <t>KUTUZOV</t>
  </si>
  <si>
    <t>ZENONI C.</t>
  </si>
  <si>
    <t>FRANCESCHINI I.</t>
  </si>
  <si>
    <t>PFERZTEL</t>
  </si>
  <si>
    <t>DI NAPOLI+</t>
  </si>
  <si>
    <t>UJIFALUSI</t>
  </si>
  <si>
    <t>Almiron</t>
  </si>
  <si>
    <t>Lobont</t>
  </si>
  <si>
    <t>Pfertzel</t>
  </si>
  <si>
    <t xml:space="preserve">Bonera </t>
  </si>
  <si>
    <t>    Materazzi</t>
  </si>
  <si>
    <t xml:space="preserve">Fiore </t>
  </si>
  <si>
    <t>Vargas</t>
  </si>
  <si>
    <t>DELLAFIORE</t>
  </si>
  <si>
    <t>POZZI</t>
  </si>
  <si>
    <t>PAREDES</t>
  </si>
  <si>
    <t>BIAVA</t>
  </si>
  <si>
    <t>VARGAS</t>
  </si>
  <si>
    <t>TEDESCO GIACOMO</t>
  </si>
  <si>
    <t>TEDESCO GIOVANNI</t>
  </si>
  <si>
    <t>BURDISSO</t>
  </si>
  <si>
    <t>IULIANO</t>
  </si>
  <si>
    <t>Siviglia</t>
  </si>
  <si>
    <t>    Coppola</t>
  </si>
  <si>
    <t>    Burdisso</t>
  </si>
  <si>
    <t>    Della Fiore</t>
  </si>
  <si>
    <t>Pozzi</t>
  </si>
  <si>
    <t>Gasbarroni</t>
  </si>
  <si>
    <t>ANDUJAR</t>
  </si>
  <si>
    <t>Iuliano</t>
  </si>
  <si>
    <t xml:space="preserve">Franceschini </t>
  </si>
  <si>
    <t>stankovic</t>
  </si>
  <si>
    <t>TEDESCO GIO</t>
  </si>
  <si>
    <t>CANNAVARO P.</t>
  </si>
  <si>
    <t>Burdisso</t>
  </si>
  <si>
    <t>Della Fiore</t>
  </si>
  <si>
    <t>FRANCESCHINI D</t>
  </si>
  <si>
    <t xml:space="preserve">FALCNE </t>
  </si>
  <si>
    <t>Chimenti</t>
  </si>
  <si>
    <t>ZENONI</t>
  </si>
  <si>
    <t>THIURAM</t>
  </si>
  <si>
    <t>Vannuchhi</t>
  </si>
  <si>
    <t>RANCESCHINI D</t>
  </si>
  <si>
    <t>UIFALUSI</t>
  </si>
  <si>
    <t xml:space="preserve">Lucarelli </t>
  </si>
  <si>
    <t xml:space="preserve">Natali </t>
  </si>
  <si>
    <t xml:space="preserve">INZAGHI </t>
  </si>
  <si>
    <t>CFRè</t>
  </si>
  <si>
    <t xml:space="preserve">TAVANO </t>
  </si>
  <si>
    <t>Bogdani</t>
  </si>
  <si>
    <t>Paredes</t>
  </si>
  <si>
    <t>    Recoba</t>
  </si>
  <si>
    <t xml:space="preserve">CASTELLINI </t>
  </si>
  <si>
    <t>FRANCESCINI D</t>
  </si>
  <si>
    <t>TEDESCO GIA</t>
  </si>
  <si>
    <t>D NAPOLI</t>
  </si>
  <si>
    <t>zenoni c</t>
  </si>
  <si>
    <t>INZAGHI</t>
  </si>
  <si>
    <t>    Mihailovic</t>
  </si>
  <si>
    <t>FORZA SILVIO 2 DOMENICHE SENZA CONSEGNARE</t>
  </si>
  <si>
    <t>ANTONIOLI+</t>
  </si>
  <si>
    <t>LSD &amp; SHOOTERS 1 SETTIMANA SENZA CONSEGNARE</t>
  </si>
  <si>
    <t>fontana</t>
  </si>
  <si>
    <t>lanna</t>
  </si>
  <si>
    <t>cribari</t>
  </si>
  <si>
    <t>D'anna</t>
  </si>
  <si>
    <t>coppola</t>
  </si>
  <si>
    <t>chivu</t>
  </si>
  <si>
    <t>burdisso</t>
  </si>
  <si>
    <t>mihajlovic</t>
  </si>
  <si>
    <t>panucci</t>
  </si>
  <si>
    <t>cambiasso</t>
  </si>
  <si>
    <t>pizarro</t>
  </si>
  <si>
    <t>vieira</t>
  </si>
  <si>
    <t>diana</t>
  </si>
  <si>
    <t>flachi</t>
  </si>
  <si>
    <t>recoba</t>
  </si>
  <si>
    <t>cejas</t>
  </si>
  <si>
    <t>Portanova</t>
  </si>
  <si>
    <t>curci</t>
  </si>
  <si>
    <t>tosto</t>
  </si>
  <si>
    <t>figo</t>
  </si>
  <si>
    <t>pirlo</t>
  </si>
  <si>
    <t>jimenez</t>
  </si>
  <si>
    <t>adriano</t>
  </si>
  <si>
    <t>bjelanovic</t>
  </si>
  <si>
    <t>doni</t>
  </si>
  <si>
    <t>mutu</t>
  </si>
  <si>
    <t>kutuzov</t>
  </si>
  <si>
    <t>fini</t>
  </si>
  <si>
    <t>gasbarroni</t>
  </si>
  <si>
    <t>samuel</t>
  </si>
  <si>
    <t>zanetti j</t>
  </si>
  <si>
    <t>shevchenko</t>
  </si>
  <si>
    <t>amoruso</t>
  </si>
  <si>
    <t>tavano</t>
  </si>
  <si>
    <t>TOTALE</t>
  </si>
  <si>
    <t>FORZA SILVIO 3 DOMENICHE SENZA CONSEGNARE</t>
  </si>
  <si>
    <t>TUFOR</t>
  </si>
  <si>
    <t>Tedesco Gia.</t>
  </si>
  <si>
    <t xml:space="preserve">CASSETTI </t>
  </si>
  <si>
    <t>kuffour</t>
  </si>
  <si>
    <t>vergassola</t>
  </si>
  <si>
    <t>gattuso</t>
  </si>
  <si>
    <t>rocchi</t>
  </si>
  <si>
    <t>lucarelli c</t>
  </si>
  <si>
    <t xml:space="preserve">Donati </t>
  </si>
  <si>
    <t>antonioli</t>
  </si>
  <si>
    <t>kroldrup</t>
  </si>
  <si>
    <t>grosso</t>
  </si>
  <si>
    <t>de rossi</t>
  </si>
  <si>
    <t>brocchi</t>
  </si>
  <si>
    <t>mauri</t>
  </si>
  <si>
    <t>sensini</t>
  </si>
  <si>
    <t>tonetto</t>
  </si>
  <si>
    <t>tiribocchi</t>
  </si>
  <si>
    <t>locatelli</t>
  </si>
  <si>
    <t xml:space="preserve">FRANCESCHINI </t>
  </si>
  <si>
    <t>KTUZOV</t>
  </si>
  <si>
    <t>SIMP'LICIO</t>
  </si>
  <si>
    <t>RISERVA UFFICIO</t>
  </si>
  <si>
    <t>modificatore</t>
  </si>
  <si>
    <t>Classifica</t>
  </si>
  <si>
    <t>Campionato</t>
  </si>
  <si>
    <t>Presidente</t>
  </si>
  <si>
    <t>PT</t>
  </si>
  <si>
    <t>PcV</t>
  </si>
  <si>
    <t>PcN</t>
  </si>
  <si>
    <t>PcP</t>
  </si>
  <si>
    <t>PfV</t>
  </si>
  <si>
    <t>PfN</t>
  </si>
  <si>
    <t>PfP</t>
  </si>
  <si>
    <t>PtV</t>
  </si>
  <si>
    <t>PtN</t>
  </si>
  <si>
    <t>PtP</t>
  </si>
  <si>
    <t>MI</t>
  </si>
  <si>
    <t>RcF</t>
  </si>
  <si>
    <t>RcS</t>
  </si>
  <si>
    <t>RfF</t>
  </si>
  <si>
    <t>RfS</t>
  </si>
  <si>
    <t>RtF</t>
  </si>
  <si>
    <t>RtS</t>
  </si>
  <si>
    <t>PMed</t>
  </si>
  <si>
    <t>PMin</t>
  </si>
  <si>
    <t>PMax</t>
  </si>
  <si>
    <t>PDSt</t>
  </si>
  <si>
    <t>PAvv</t>
  </si>
  <si>
    <t>TMed</t>
  </si>
  <si>
    <t>TMin</t>
  </si>
  <si>
    <t>TMax</t>
  </si>
  <si>
    <t>TDSt</t>
  </si>
  <si>
    <t>TAvv</t>
  </si>
  <si>
    <t>SomP</t>
  </si>
  <si>
    <t>SomT</t>
  </si>
  <si>
    <t>ID</t>
  </si>
  <si>
    <t>B/M</t>
  </si>
  <si>
    <t>1</t>
  </si>
  <si>
    <t>Nicola Protasoni</t>
  </si>
  <si>
    <t>2</t>
  </si>
  <si>
    <t>Alberto Fazzini</t>
  </si>
  <si>
    <t>3</t>
  </si>
  <si>
    <t>Dante Brogioli</t>
  </si>
  <si>
    <t>4</t>
  </si>
  <si>
    <t>Alessio Gualdoni</t>
  </si>
  <si>
    <t>5</t>
  </si>
  <si>
    <t>LSD</t>
  </si>
  <si>
    <t>Massimo Degregori</t>
  </si>
  <si>
    <t>6</t>
  </si>
  <si>
    <t>Gente ancora + Felice</t>
  </si>
  <si>
    <t>Federico Cagniney</t>
  </si>
  <si>
    <t>7</t>
  </si>
  <si>
    <t>Raffaele Nastari</t>
  </si>
  <si>
    <t>8</t>
  </si>
  <si>
    <t>Davide Pomati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</si>
</sst>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0.0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u val="single"/>
      <sz val="10"/>
      <color indexed="9"/>
      <name val="Arial"/>
      <family val="0"/>
    </font>
    <font>
      <b/>
      <sz val="12"/>
      <color indexed="5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26"/>
      <color indexed="63"/>
      <name val="Verdana"/>
      <family val="0"/>
    </font>
    <font>
      <b/>
      <sz val="8"/>
      <color indexed="18"/>
      <name val="MS Sans Serif"/>
      <family val="0"/>
    </font>
    <font>
      <sz val="8"/>
      <color indexed="63"/>
      <name val="MS Sans Serif"/>
      <family val="0"/>
    </font>
    <font>
      <b/>
      <sz val="8"/>
      <color indexed="16"/>
      <name val="MS Sans Serif"/>
      <family val="0"/>
    </font>
    <font>
      <sz val="8"/>
      <name val="Arial"/>
      <family val="0"/>
    </font>
    <font>
      <sz val="12"/>
      <color indexed="14"/>
      <name val="Arial"/>
      <family val="2"/>
    </font>
    <font>
      <sz val="12"/>
      <color indexed="13"/>
      <name val="Arial"/>
      <family val="2"/>
    </font>
    <font>
      <sz val="12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b/>
      <i/>
      <u val="single"/>
      <sz val="12"/>
      <color indexed="63"/>
      <name val="Verdana"/>
      <family val="0"/>
    </font>
    <font>
      <b/>
      <u val="single"/>
      <sz val="8"/>
      <color indexed="63"/>
      <name val="Verdana"/>
      <family val="0"/>
    </font>
    <font>
      <b/>
      <sz val="8"/>
      <color indexed="63"/>
      <name val="Verdana"/>
      <family val="0"/>
    </font>
    <font>
      <b/>
      <sz val="10"/>
      <color indexed="63"/>
      <name val="MS Sans Serif"/>
      <family val="0"/>
    </font>
    <font>
      <b/>
      <sz val="10"/>
      <color indexed="18"/>
      <name val="MS Sans Serif"/>
      <family val="0"/>
    </font>
    <font>
      <b/>
      <sz val="8"/>
      <color indexed="17"/>
      <name val="MS Sans Serif"/>
      <family val="0"/>
    </font>
    <font>
      <b/>
      <sz val="8"/>
      <color indexed="19"/>
      <name val="MS Sans Serif"/>
      <family val="0"/>
    </font>
    <font>
      <b/>
      <sz val="8"/>
      <color indexed="63"/>
      <name val="MS Sans Serif"/>
      <family val="0"/>
    </font>
    <font>
      <sz val="8"/>
      <color indexed="18"/>
      <name val="MS Sans Serif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Alignment="0">
      <protection locked="0"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3" fillId="5" borderId="3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2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3" fillId="7" borderId="7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7" fillId="7" borderId="8" xfId="0" applyFont="1" applyFill="1" applyBorder="1" applyAlignment="1">
      <alignment/>
    </xf>
    <xf numFmtId="0" fontId="9" fillId="7" borderId="7" xfId="0" applyFont="1" applyFill="1" applyBorder="1" applyAlignment="1">
      <alignment/>
    </xf>
    <xf numFmtId="0" fontId="9" fillId="7" borderId="3" xfId="0" applyFont="1" applyFill="1" applyBorder="1" applyAlignment="1">
      <alignment/>
    </xf>
    <xf numFmtId="0" fontId="3" fillId="2" borderId="5" xfId="0" applyNumberFormat="1" applyFont="1" applyFill="1" applyBorder="1" applyAlignment="1">
      <alignment horizontal="right"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7" fillId="6" borderId="8" xfId="0" applyNumberFormat="1" applyFont="1" applyFill="1" applyBorder="1" applyAlignment="1">
      <alignment horizontal="right"/>
    </xf>
    <xf numFmtId="0" fontId="5" fillId="5" borderId="3" xfId="0" applyNumberFormat="1" applyFont="1" applyFill="1" applyBorder="1" applyAlignment="1">
      <alignment horizontal="right"/>
    </xf>
    <xf numFmtId="0" fontId="7" fillId="5" borderId="8" xfId="0" applyNumberFormat="1" applyFont="1" applyFill="1" applyBorder="1" applyAlignment="1">
      <alignment horizontal="right"/>
    </xf>
    <xf numFmtId="0" fontId="5" fillId="6" borderId="3" xfId="0" applyNumberFormat="1" applyFont="1" applyFill="1" applyBorder="1" applyAlignment="1">
      <alignment horizontal="right"/>
    </xf>
    <xf numFmtId="0" fontId="5" fillId="7" borderId="3" xfId="0" applyNumberFormat="1" applyFont="1" applyFill="1" applyBorder="1" applyAlignment="1">
      <alignment horizontal="right"/>
    </xf>
    <xf numFmtId="0" fontId="7" fillId="7" borderId="8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right"/>
    </xf>
    <xf numFmtId="0" fontId="7" fillId="6" borderId="3" xfId="0" applyNumberFormat="1" applyFont="1" applyFill="1" applyBorder="1" applyAlignment="1">
      <alignment horizontal="right"/>
    </xf>
    <xf numFmtId="0" fontId="7" fillId="7" borderId="3" xfId="0" applyNumberFormat="1" applyFont="1" applyFill="1" applyBorder="1" applyAlignment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6" fillId="5" borderId="3" xfId="0" applyNumberFormat="1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4" fillId="8" borderId="12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7" fillId="8" borderId="13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7" fillId="8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9" borderId="3" xfId="0" applyFont="1" applyFill="1" applyBorder="1" applyAlignment="1">
      <alignment/>
    </xf>
    <xf numFmtId="0" fontId="13" fillId="9" borderId="3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0" fillId="9" borderId="3" xfId="0" applyFill="1" applyBorder="1" applyAlignment="1">
      <alignment/>
    </xf>
    <xf numFmtId="0" fontId="17" fillId="9" borderId="3" xfId="0" applyFont="1" applyFill="1" applyBorder="1" applyAlignment="1">
      <alignment/>
    </xf>
    <xf numFmtId="0" fontId="11" fillId="8" borderId="16" xfId="0" applyFont="1" applyFill="1" applyBorder="1" applyAlignment="1">
      <alignment horizontal="center"/>
    </xf>
    <xf numFmtId="0" fontId="12" fillId="9" borderId="17" xfId="0" applyFont="1" applyFill="1" applyBorder="1" applyAlignment="1">
      <alignment/>
    </xf>
    <xf numFmtId="0" fontId="13" fillId="9" borderId="17" xfId="0" applyFont="1" applyFill="1" applyBorder="1" applyAlignment="1">
      <alignment horizontal="center"/>
    </xf>
    <xf numFmtId="0" fontId="0" fillId="9" borderId="17" xfId="0" applyFill="1" applyBorder="1" applyAlignment="1">
      <alignment/>
    </xf>
    <xf numFmtId="0" fontId="13" fillId="0" borderId="18" xfId="0" applyFont="1" applyBorder="1" applyAlignment="1">
      <alignment horizontal="center"/>
    </xf>
    <xf numFmtId="0" fontId="12" fillId="7" borderId="4" xfId="0" applyFont="1" applyFill="1" applyBorder="1" applyAlignment="1">
      <alignment/>
    </xf>
    <xf numFmtId="0" fontId="13" fillId="7" borderId="5" xfId="0" applyFont="1" applyFill="1" applyBorder="1" applyAlignment="1">
      <alignment horizontal="center"/>
    </xf>
    <xf numFmtId="0" fontId="12" fillId="7" borderId="19" xfId="0" applyFont="1" applyFill="1" applyBorder="1" applyAlignment="1">
      <alignment/>
    </xf>
    <xf numFmtId="0" fontId="13" fillId="7" borderId="15" xfId="0" applyFont="1" applyFill="1" applyBorder="1" applyAlignment="1">
      <alignment horizontal="center"/>
    </xf>
    <xf numFmtId="0" fontId="12" fillId="7" borderId="2" xfId="0" applyFont="1" applyFill="1" applyBorder="1" applyAlignment="1">
      <alignment/>
    </xf>
    <xf numFmtId="0" fontId="13" fillId="7" borderId="6" xfId="0" applyFont="1" applyFill="1" applyBorder="1" applyAlignment="1">
      <alignment horizontal="center"/>
    </xf>
    <xf numFmtId="0" fontId="15" fillId="7" borderId="4" xfId="0" applyFont="1" applyFill="1" applyBorder="1" applyAlignment="1">
      <alignment/>
    </xf>
    <xf numFmtId="0" fontId="13" fillId="7" borderId="16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2" fillId="7" borderId="16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12" fillId="7" borderId="16" xfId="0" applyFont="1" applyFill="1" applyBorder="1" applyAlignment="1">
      <alignment/>
    </xf>
    <xf numFmtId="0" fontId="19" fillId="0" borderId="22" xfId="0" applyFont="1" applyBorder="1" applyAlignment="1">
      <alignment/>
    </xf>
    <xf numFmtId="0" fontId="20" fillId="0" borderId="0" xfId="0" applyFont="1" applyAlignment="1">
      <alignment/>
    </xf>
    <xf numFmtId="0" fontId="21" fillId="0" borderId="23" xfId="0" applyFont="1" applyBorder="1" applyAlignment="1">
      <alignment/>
    </xf>
    <xf numFmtId="0" fontId="20" fillId="8" borderId="23" xfId="0" applyFont="1" applyFill="1" applyBorder="1" applyAlignment="1">
      <alignment/>
    </xf>
    <xf numFmtId="0" fontId="20" fillId="10" borderId="23" xfId="0" applyFont="1" applyFill="1" applyBorder="1" applyAlignment="1">
      <alignment/>
    </xf>
    <xf numFmtId="0" fontId="20" fillId="10" borderId="24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7" xfId="0" applyFont="1" applyFill="1" applyBorder="1" applyAlignment="1">
      <alignment/>
    </xf>
    <xf numFmtId="0" fontId="3" fillId="11" borderId="7" xfId="0" applyFont="1" applyFill="1" applyBorder="1" applyAlignment="1">
      <alignment/>
    </xf>
    <xf numFmtId="0" fontId="5" fillId="11" borderId="3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3" fillId="11" borderId="3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2" fillId="11" borderId="7" xfId="0" applyFont="1" applyFill="1" applyBorder="1" applyAlignment="1">
      <alignment/>
    </xf>
    <xf numFmtId="0" fontId="9" fillId="11" borderId="3" xfId="0" applyFont="1" applyFill="1" applyBorder="1" applyAlignment="1">
      <alignment/>
    </xf>
    <xf numFmtId="0" fontId="5" fillId="11" borderId="3" xfId="0" applyNumberFormat="1" applyFont="1" applyFill="1" applyBorder="1" applyAlignment="1">
      <alignment horizontal="right"/>
    </xf>
    <xf numFmtId="0" fontId="7" fillId="11" borderId="8" xfId="0" applyNumberFormat="1" applyFont="1" applyFill="1" applyBorder="1" applyAlignment="1">
      <alignment horizontal="right"/>
    </xf>
    <xf numFmtId="0" fontId="7" fillId="11" borderId="3" xfId="0" applyNumberFormat="1" applyFont="1" applyFill="1" applyBorder="1" applyAlignment="1">
      <alignment horizontal="right"/>
    </xf>
    <xf numFmtId="49" fontId="20" fillId="8" borderId="25" xfId="0" applyNumberFormat="1" applyFont="1" applyFill="1" applyBorder="1" applyAlignment="1">
      <alignment horizontal="center"/>
    </xf>
    <xf numFmtId="49" fontId="20" fillId="10" borderId="25" xfId="0" applyNumberFormat="1" applyFont="1" applyFill="1" applyBorder="1" applyAlignment="1">
      <alignment horizontal="center"/>
    </xf>
    <xf numFmtId="49" fontId="20" fillId="10" borderId="26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/>
    </xf>
    <xf numFmtId="0" fontId="9" fillId="11" borderId="7" xfId="0" applyFont="1" applyFill="1" applyBorder="1" applyAlignment="1">
      <alignment/>
    </xf>
    <xf numFmtId="0" fontId="0" fillId="11" borderId="3" xfId="0" applyFill="1" applyBorder="1" applyAlignment="1">
      <alignment/>
    </xf>
    <xf numFmtId="0" fontId="2" fillId="11" borderId="3" xfId="0" applyFont="1" applyFill="1" applyBorder="1" applyAlignment="1">
      <alignment/>
    </xf>
    <xf numFmtId="0" fontId="25" fillId="5" borderId="7" xfId="0" applyFont="1" applyFill="1" applyBorder="1" applyAlignment="1">
      <alignment/>
    </xf>
    <xf numFmtId="0" fontId="6" fillId="5" borderId="8" xfId="0" applyNumberFormat="1" applyFont="1" applyFill="1" applyBorder="1" applyAlignment="1">
      <alignment horizontal="right"/>
    </xf>
    <xf numFmtId="0" fontId="6" fillId="5" borderId="11" xfId="0" applyFont="1" applyFill="1" applyBorder="1" applyAlignment="1">
      <alignment horizontal="right"/>
    </xf>
    <xf numFmtId="0" fontId="4" fillId="2" borderId="21" xfId="0" applyFont="1" applyFill="1" applyBorder="1" applyAlignment="1">
      <alignment/>
    </xf>
    <xf numFmtId="0" fontId="0" fillId="0" borderId="0" xfId="0" applyFont="1" applyAlignment="1">
      <alignment/>
    </xf>
    <xf numFmtId="0" fontId="7" fillId="8" borderId="28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0" fontId="7" fillId="6" borderId="29" xfId="0" applyFont="1" applyFill="1" applyBorder="1" applyAlignment="1">
      <alignment/>
    </xf>
    <xf numFmtId="0" fontId="7" fillId="7" borderId="29" xfId="0" applyFont="1" applyFill="1" applyBorder="1" applyAlignment="1">
      <alignment/>
    </xf>
    <xf numFmtId="0" fontId="6" fillId="5" borderId="29" xfId="0" applyFont="1" applyFill="1" applyBorder="1" applyAlignment="1">
      <alignment/>
    </xf>
    <xf numFmtId="0" fontId="6" fillId="5" borderId="30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9" fillId="11" borderId="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5" xfId="0" applyNumberFormat="1" applyFont="1" applyFill="1" applyBorder="1" applyAlignment="1">
      <alignment horizontal="right"/>
    </xf>
    <xf numFmtId="0" fontId="7" fillId="5" borderId="29" xfId="0" applyNumberFormat="1" applyFont="1" applyFill="1" applyBorder="1" applyAlignment="1">
      <alignment horizontal="right"/>
    </xf>
    <xf numFmtId="0" fontId="7" fillId="6" borderId="29" xfId="0" applyNumberFormat="1" applyFont="1" applyFill="1" applyBorder="1" applyAlignment="1">
      <alignment horizontal="right"/>
    </xf>
    <xf numFmtId="0" fontId="7" fillId="7" borderId="29" xfId="0" applyNumberFormat="1" applyFont="1" applyFill="1" applyBorder="1" applyAlignment="1">
      <alignment horizontal="right"/>
    </xf>
    <xf numFmtId="0" fontId="3" fillId="2" borderId="15" xfId="0" applyNumberFormat="1" applyFont="1" applyFill="1" applyBorder="1" applyAlignment="1" applyProtection="1">
      <alignment horizontal="right"/>
      <protection/>
    </xf>
    <xf numFmtId="0" fontId="9" fillId="6" borderId="29" xfId="0" applyFont="1" applyFill="1" applyBorder="1" applyAlignment="1">
      <alignment/>
    </xf>
    <xf numFmtId="0" fontId="9" fillId="7" borderId="29" xfId="0" applyFont="1" applyFill="1" applyBorder="1" applyAlignment="1">
      <alignment/>
    </xf>
    <xf numFmtId="0" fontId="0" fillId="5" borderId="7" xfId="0" applyFill="1" applyBorder="1" applyAlignment="1">
      <alignment/>
    </xf>
    <xf numFmtId="2" fontId="7" fillId="11" borderId="8" xfId="0" applyNumberFormat="1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2" fillId="7" borderId="3" xfId="0" applyFont="1" applyFill="1" applyBorder="1" applyAlignment="1">
      <alignment/>
    </xf>
    <xf numFmtId="0" fontId="24" fillId="5" borderId="8" xfId="0" applyNumberFormat="1" applyFont="1" applyFill="1" applyBorder="1" applyAlignment="1">
      <alignment horizontal="right"/>
    </xf>
    <xf numFmtId="0" fontId="24" fillId="5" borderId="8" xfId="0" applyFont="1" applyFill="1" applyBorder="1" applyAlignment="1">
      <alignment/>
    </xf>
    <xf numFmtId="0" fontId="23" fillId="5" borderId="3" xfId="0" applyFont="1" applyFill="1" applyBorder="1" applyAlignment="1">
      <alignment/>
    </xf>
    <xf numFmtId="0" fontId="24" fillId="5" borderId="3" xfId="0" applyFont="1" applyFill="1" applyBorder="1" applyAlignment="1">
      <alignment/>
    </xf>
    <xf numFmtId="49" fontId="20" fillId="0" borderId="32" xfId="0" applyNumberFormat="1" applyFont="1" applyBorder="1" applyAlignment="1">
      <alignment/>
    </xf>
    <xf numFmtId="49" fontId="20" fillId="0" borderId="25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0" fillId="0" borderId="32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8" borderId="25" xfId="0" applyNumberFormat="1" applyFont="1" applyFill="1" applyBorder="1" applyAlignment="1">
      <alignment/>
    </xf>
    <xf numFmtId="49" fontId="20" fillId="10" borderId="25" xfId="0" applyNumberFormat="1" applyFont="1" applyFill="1" applyBorder="1" applyAlignment="1">
      <alignment/>
    </xf>
    <xf numFmtId="49" fontId="20" fillId="10" borderId="2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" borderId="3" xfId="0" applyFill="1" applyBorder="1" applyAlignment="1">
      <alignment/>
    </xf>
    <xf numFmtId="0" fontId="27" fillId="6" borderId="3" xfId="0" applyFont="1" applyFill="1" applyBorder="1" applyAlignment="1">
      <alignment/>
    </xf>
    <xf numFmtId="0" fontId="28" fillId="12" borderId="33" xfId="0" applyFont="1" applyFill="1" applyBorder="1" applyAlignment="1">
      <alignment horizontal="center"/>
    </xf>
    <xf numFmtId="0" fontId="28" fillId="12" borderId="34" xfId="0" applyFont="1" applyFill="1" applyBorder="1" applyAlignment="1">
      <alignment horizontal="center"/>
    </xf>
    <xf numFmtId="0" fontId="29" fillId="13" borderId="3" xfId="0" applyFont="1" applyFill="1" applyBorder="1" applyAlignment="1">
      <alignment/>
    </xf>
    <xf numFmtId="0" fontId="28" fillId="12" borderId="35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27" fillId="13" borderId="3" xfId="0" applyFont="1" applyFill="1" applyBorder="1" applyAlignment="1">
      <alignment horizontal="center"/>
    </xf>
    <xf numFmtId="0" fontId="26" fillId="5" borderId="3" xfId="0" applyFont="1" applyFill="1" applyBorder="1" applyAlignment="1">
      <alignment/>
    </xf>
    <xf numFmtId="0" fontId="4" fillId="5" borderId="8" xfId="0" applyNumberFormat="1" applyFont="1" applyFill="1" applyBorder="1" applyAlignment="1">
      <alignment horizontal="right"/>
    </xf>
    <xf numFmtId="0" fontId="23" fillId="5" borderId="3" xfId="0" applyNumberFormat="1" applyFont="1" applyFill="1" applyBorder="1" applyAlignment="1">
      <alignment horizontal="right"/>
    </xf>
    <xf numFmtId="0" fontId="23" fillId="5" borderId="3" xfId="0" applyFont="1" applyFill="1" applyBorder="1" applyAlignment="1">
      <alignment horizontal="center"/>
    </xf>
    <xf numFmtId="0" fontId="13" fillId="7" borderId="5" xfId="0" applyNumberFormat="1" applyFont="1" applyFill="1" applyBorder="1" applyAlignment="1">
      <alignment horizontal="center"/>
    </xf>
    <xf numFmtId="0" fontId="13" fillId="7" borderId="15" xfId="0" applyNumberFormat="1" applyFont="1" applyFill="1" applyBorder="1" applyAlignment="1">
      <alignment horizontal="center"/>
    </xf>
    <xf numFmtId="0" fontId="13" fillId="7" borderId="6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/>
    </xf>
    <xf numFmtId="0" fontId="19" fillId="3" borderId="22" xfId="0" applyFont="1" applyFill="1" applyBorder="1" applyAlignment="1">
      <alignment/>
    </xf>
    <xf numFmtId="49" fontId="20" fillId="3" borderId="32" xfId="0" applyNumberFormat="1" applyFont="1" applyFill="1" applyBorder="1" applyAlignment="1">
      <alignment/>
    </xf>
    <xf numFmtId="0" fontId="21" fillId="3" borderId="23" xfId="0" applyFont="1" applyFill="1" applyBorder="1" applyAlignment="1">
      <alignment/>
    </xf>
    <xf numFmtId="49" fontId="20" fillId="3" borderId="25" xfId="0" applyNumberFormat="1" applyFont="1" applyFill="1" applyBorder="1" applyAlignment="1">
      <alignment/>
    </xf>
    <xf numFmtId="0" fontId="20" fillId="3" borderId="23" xfId="0" applyFont="1" applyFill="1" applyBorder="1" applyAlignment="1">
      <alignment/>
    </xf>
    <xf numFmtId="49" fontId="20" fillId="3" borderId="25" xfId="0" applyNumberFormat="1" applyFont="1" applyFill="1" applyBorder="1" applyAlignment="1">
      <alignment horizontal="center"/>
    </xf>
    <xf numFmtId="0" fontId="20" fillId="3" borderId="24" xfId="0" applyFont="1" applyFill="1" applyBorder="1" applyAlignment="1">
      <alignment/>
    </xf>
    <xf numFmtId="49" fontId="20" fillId="3" borderId="2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9" fillId="6" borderId="8" xfId="0" applyFont="1" applyFill="1" applyBorder="1" applyAlignment="1">
      <alignment/>
    </xf>
    <xf numFmtId="0" fontId="9" fillId="7" borderId="8" xfId="0" applyFont="1" applyFill="1" applyBorder="1" applyAlignment="1">
      <alignment/>
    </xf>
    <xf numFmtId="0" fontId="2" fillId="11" borderId="8" xfId="0" applyFont="1" applyFill="1" applyBorder="1" applyAlignment="1">
      <alignment/>
    </xf>
    <xf numFmtId="0" fontId="5" fillId="3" borderId="3" xfId="0" applyNumberFormat="1" applyFont="1" applyFill="1" applyBorder="1" applyAlignment="1">
      <alignment horizontal="right"/>
    </xf>
    <xf numFmtId="0" fontId="7" fillId="3" borderId="8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3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26" fillId="3" borderId="3" xfId="0" applyFont="1" applyFill="1" applyBorder="1" applyAlignment="1">
      <alignment/>
    </xf>
    <xf numFmtId="0" fontId="1" fillId="3" borderId="3" xfId="0" applyNumberFormat="1" applyFont="1" applyFill="1" applyBorder="1" applyAlignment="1">
      <alignment horizontal="right"/>
    </xf>
    <xf numFmtId="0" fontId="6" fillId="3" borderId="3" xfId="0" applyNumberFormat="1" applyFont="1" applyFill="1" applyBorder="1" applyAlignment="1">
      <alignment horizontal="right"/>
    </xf>
    <xf numFmtId="0" fontId="6" fillId="3" borderId="8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7" fillId="3" borderId="29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25" fillId="5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31" fillId="5" borderId="7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0" fillId="6" borderId="0" xfId="0" applyFill="1" applyAlignment="1">
      <alignment/>
    </xf>
    <xf numFmtId="0" fontId="7" fillId="11" borderId="0" xfId="0" applyFont="1" applyFill="1" applyAlignment="1">
      <alignment/>
    </xf>
    <xf numFmtId="0" fontId="1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4" fillId="3" borderId="8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6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7" fillId="9" borderId="17" xfId="0" applyFont="1" applyFill="1" applyBorder="1" applyAlignment="1">
      <alignment horizontal="center"/>
    </xf>
    <xf numFmtId="0" fontId="17" fillId="9" borderId="3" xfId="0" applyFont="1" applyFill="1" applyBorder="1" applyAlignment="1">
      <alignment/>
    </xf>
    <xf numFmtId="0" fontId="17" fillId="9" borderId="17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4" fillId="14" borderId="7" xfId="0" applyFont="1" applyFill="1" applyBorder="1" applyAlignment="1">
      <alignment/>
    </xf>
    <xf numFmtId="0" fontId="4" fillId="14" borderId="3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0" fillId="5" borderId="36" xfId="0" applyFont="1" applyFill="1" applyBorder="1" applyAlignment="1">
      <alignment/>
    </xf>
    <xf numFmtId="0" fontId="11" fillId="6" borderId="37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3" borderId="0" xfId="0" applyFont="1" applyFill="1" applyAlignment="1">
      <alignment/>
    </xf>
    <xf numFmtId="1" fontId="32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/>
    </xf>
    <xf numFmtId="0" fontId="18" fillId="0" borderId="0" xfId="19" applyFont="1" applyAlignment="1">
      <alignment horizontal="left" vertical="top"/>
      <protection locked="0"/>
    </xf>
    <xf numFmtId="0" fontId="32" fillId="0" borderId="0" xfId="19" applyAlignment="1">
      <alignment vertical="top" wrapText="1"/>
      <protection locked="0"/>
    </xf>
    <xf numFmtId="0" fontId="33" fillId="0" borderId="0" xfId="19" applyFont="1" applyAlignment="1">
      <alignment horizontal="left" vertical="top"/>
      <protection locked="0"/>
    </xf>
    <xf numFmtId="0" fontId="34" fillId="0" borderId="0" xfId="19" applyFont="1" applyAlignment="1">
      <alignment horizontal="center" vertical="top"/>
      <protection locked="0"/>
    </xf>
    <xf numFmtId="0" fontId="35" fillId="0" borderId="0" xfId="19" applyFont="1" applyAlignment="1">
      <alignment horizontal="center" vertical="center"/>
      <protection locked="0"/>
    </xf>
    <xf numFmtId="0" fontId="36" fillId="0" borderId="0" xfId="19" applyFont="1" applyAlignment="1">
      <alignment horizontal="left" vertical="center"/>
      <protection/>
    </xf>
    <xf numFmtId="0" fontId="20" fillId="0" borderId="0" xfId="19" applyFont="1" applyAlignment="1">
      <alignment horizontal="left" vertical="center"/>
      <protection/>
    </xf>
    <xf numFmtId="1" fontId="37" fillId="0" borderId="0" xfId="19" applyFont="1" applyAlignment="1">
      <alignment horizontal="center" vertical="center"/>
      <protection/>
    </xf>
    <xf numFmtId="1" fontId="20" fillId="0" borderId="0" xfId="19" applyFont="1" applyAlignment="1">
      <alignment horizontal="center" vertical="center"/>
      <protection/>
    </xf>
    <xf numFmtId="1" fontId="38" fillId="0" borderId="0" xfId="19" applyFont="1" applyAlignment="1">
      <alignment horizontal="center" vertical="center"/>
      <protection/>
    </xf>
    <xf numFmtId="1" fontId="39" fillId="0" borderId="0" xfId="19" applyFont="1" applyAlignment="1">
      <alignment horizontal="center" vertical="center"/>
      <protection/>
    </xf>
    <xf numFmtId="1" fontId="21" fillId="0" borderId="0" xfId="19" applyFont="1" applyAlignment="1">
      <alignment horizontal="center" vertical="center"/>
      <protection/>
    </xf>
    <xf numFmtId="174" fontId="40" fillId="0" borderId="0" xfId="19" applyFont="1" applyAlignment="1">
      <alignment horizontal="center" vertical="center"/>
      <protection/>
    </xf>
    <xf numFmtId="174" fontId="20" fillId="0" borderId="0" xfId="19" applyFont="1" applyAlignment="1">
      <alignment horizontal="center" vertical="center"/>
      <protection/>
    </xf>
    <xf numFmtId="1" fontId="20" fillId="0" borderId="0" xfId="19" applyFont="1" applyAlignment="1">
      <alignment horizontal="right" vertical="center"/>
      <protection/>
    </xf>
    <xf numFmtId="174" fontId="41" fillId="0" borderId="0" xfId="19" applyFont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lassifica FantaGalla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O60"/>
  <sheetViews>
    <sheetView zoomScale="80" zoomScaleNormal="80" workbookViewId="0" topLeftCell="A1">
      <selection activeCell="H42" sqref="H42"/>
    </sheetView>
  </sheetViews>
  <sheetFormatPr defaultColWidth="9.140625" defaultRowHeight="12.75"/>
  <cols>
    <col min="1" max="1" width="18.140625" style="0" customWidth="1"/>
    <col min="2" max="2" width="12.00390625" style="0" customWidth="1"/>
    <col min="5" max="5" width="18.28125" style="0" customWidth="1"/>
    <col min="6" max="6" width="14.421875" style="0" customWidth="1"/>
    <col min="9" max="9" width="18.140625" style="0" customWidth="1"/>
    <col min="10" max="10" width="12.57421875" style="0" customWidth="1"/>
    <col min="13" max="13" width="23.57421875" style="0" customWidth="1"/>
    <col min="14" max="14" width="12.7109375" style="0" customWidth="1"/>
  </cols>
  <sheetData>
    <row r="1" spans="1:15" ht="15" thickBot="1">
      <c r="A1" s="251" t="s">
        <v>6</v>
      </c>
      <c r="B1" s="249"/>
      <c r="C1" s="250"/>
      <c r="D1" s="64"/>
      <c r="E1" s="251" t="s">
        <v>10</v>
      </c>
      <c r="F1" s="249"/>
      <c r="G1" s="250"/>
      <c r="H1" s="64"/>
      <c r="I1" s="251" t="s">
        <v>11</v>
      </c>
      <c r="J1" s="249"/>
      <c r="K1" s="250"/>
      <c r="L1" s="64"/>
      <c r="M1" s="251" t="s">
        <v>25</v>
      </c>
      <c r="N1" s="249"/>
      <c r="O1" s="250"/>
    </row>
    <row r="2" spans="1:15" ht="15" thickBot="1">
      <c r="A2" s="91" t="s">
        <v>4</v>
      </c>
      <c r="B2" s="91" t="s">
        <v>2</v>
      </c>
      <c r="C2" s="91" t="s">
        <v>5</v>
      </c>
      <c r="D2" s="64"/>
      <c r="E2" s="91" t="s">
        <v>4</v>
      </c>
      <c r="F2" s="91" t="s">
        <v>2</v>
      </c>
      <c r="G2" s="91" t="s">
        <v>5</v>
      </c>
      <c r="H2" s="64"/>
      <c r="I2" s="91" t="s">
        <v>4</v>
      </c>
      <c r="J2" s="91" t="s">
        <v>2</v>
      </c>
      <c r="K2" s="91" t="s">
        <v>5</v>
      </c>
      <c r="L2" s="64"/>
      <c r="M2" s="91" t="s">
        <v>4</v>
      </c>
      <c r="N2" s="91" t="s">
        <v>2</v>
      </c>
      <c r="O2" s="91" t="s">
        <v>5</v>
      </c>
    </row>
    <row r="3" spans="1:15" ht="14.25">
      <c r="A3" s="80" t="s">
        <v>156</v>
      </c>
      <c r="B3" s="87" t="s">
        <v>157</v>
      </c>
      <c r="C3" s="184">
        <v>39</v>
      </c>
      <c r="D3" s="79"/>
      <c r="E3" s="80" t="s">
        <v>195</v>
      </c>
      <c r="F3" s="87" t="s">
        <v>194</v>
      </c>
      <c r="G3" s="184">
        <v>3</v>
      </c>
      <c r="H3" s="79"/>
      <c r="I3" s="80" t="s">
        <v>223</v>
      </c>
      <c r="J3" s="87" t="s">
        <v>180</v>
      </c>
      <c r="K3" s="184">
        <v>20</v>
      </c>
      <c r="L3" s="79"/>
      <c r="M3" s="80" t="s">
        <v>251</v>
      </c>
      <c r="N3" s="87" t="s">
        <v>164</v>
      </c>
      <c r="O3" s="81">
        <v>1</v>
      </c>
    </row>
    <row r="4" spans="1:15" ht="14.25">
      <c r="A4" s="82" t="s">
        <v>158</v>
      </c>
      <c r="B4" s="88" t="s">
        <v>157</v>
      </c>
      <c r="C4" s="185">
        <v>1</v>
      </c>
      <c r="D4" s="79"/>
      <c r="E4" s="82" t="s">
        <v>196</v>
      </c>
      <c r="F4" s="88" t="s">
        <v>197</v>
      </c>
      <c r="G4" s="185">
        <v>17</v>
      </c>
      <c r="H4" s="79"/>
      <c r="I4" s="82" t="s">
        <v>224</v>
      </c>
      <c r="J4" s="88" t="s">
        <v>180</v>
      </c>
      <c r="K4" s="185">
        <v>1</v>
      </c>
      <c r="L4" s="79"/>
      <c r="M4" s="82" t="s">
        <v>252</v>
      </c>
      <c r="N4" s="88" t="s">
        <v>233</v>
      </c>
      <c r="O4" s="83">
        <v>1</v>
      </c>
    </row>
    <row r="5" spans="1:15" ht="15" thickBot="1">
      <c r="A5" s="84" t="s">
        <v>159</v>
      </c>
      <c r="B5" s="89" t="s">
        <v>160</v>
      </c>
      <c r="C5" s="186">
        <v>1</v>
      </c>
      <c r="D5" s="79"/>
      <c r="E5" s="84" t="s">
        <v>198</v>
      </c>
      <c r="F5" s="89" t="s">
        <v>197</v>
      </c>
      <c r="G5" s="186">
        <v>10</v>
      </c>
      <c r="H5" s="79"/>
      <c r="I5" s="84" t="s">
        <v>225</v>
      </c>
      <c r="J5" s="89" t="s">
        <v>182</v>
      </c>
      <c r="K5" s="186">
        <v>6</v>
      </c>
      <c r="L5" s="79"/>
      <c r="M5" s="84" t="s">
        <v>253</v>
      </c>
      <c r="N5" s="89" t="s">
        <v>164</v>
      </c>
      <c r="O5" s="85">
        <v>20</v>
      </c>
    </row>
    <row r="6" spans="1:15" ht="14.25">
      <c r="A6" s="80" t="s">
        <v>161</v>
      </c>
      <c r="B6" s="87" t="s">
        <v>162</v>
      </c>
      <c r="C6" s="184">
        <v>1</v>
      </c>
      <c r="D6" s="79"/>
      <c r="E6" s="80" t="s">
        <v>199</v>
      </c>
      <c r="F6" s="87" t="s">
        <v>186</v>
      </c>
      <c r="G6" s="184">
        <v>5</v>
      </c>
      <c r="H6" s="79"/>
      <c r="I6" s="80" t="s">
        <v>226</v>
      </c>
      <c r="J6" s="87" t="s">
        <v>190</v>
      </c>
      <c r="K6" s="184">
        <v>6</v>
      </c>
      <c r="L6" s="79"/>
      <c r="M6" s="80" t="s">
        <v>254</v>
      </c>
      <c r="N6" s="87" t="s">
        <v>180</v>
      </c>
      <c r="O6" s="81">
        <v>28</v>
      </c>
    </row>
    <row r="7" spans="1:15" ht="14.25">
      <c r="A7" s="82" t="s">
        <v>163</v>
      </c>
      <c r="B7" s="88" t="s">
        <v>164</v>
      </c>
      <c r="C7" s="185">
        <v>1</v>
      </c>
      <c r="D7" s="79"/>
      <c r="E7" s="82" t="s">
        <v>200</v>
      </c>
      <c r="F7" s="88" t="s">
        <v>201</v>
      </c>
      <c r="G7" s="185">
        <v>3</v>
      </c>
      <c r="H7" s="79"/>
      <c r="I7" s="82" t="s">
        <v>227</v>
      </c>
      <c r="J7" s="88" t="s">
        <v>186</v>
      </c>
      <c r="K7" s="185">
        <v>1</v>
      </c>
      <c r="L7" s="79"/>
      <c r="M7" s="82" t="s">
        <v>255</v>
      </c>
      <c r="N7" s="88" t="s">
        <v>162</v>
      </c>
      <c r="O7" s="83">
        <v>2</v>
      </c>
    </row>
    <row r="8" spans="1:15" ht="14.25">
      <c r="A8" s="82" t="s">
        <v>165</v>
      </c>
      <c r="B8" s="88" t="s">
        <v>160</v>
      </c>
      <c r="C8" s="185">
        <v>2</v>
      </c>
      <c r="D8" s="79"/>
      <c r="E8" s="82" t="s">
        <v>202</v>
      </c>
      <c r="F8" s="88" t="s">
        <v>178</v>
      </c>
      <c r="G8" s="185">
        <v>22</v>
      </c>
      <c r="H8" s="79"/>
      <c r="I8" s="82" t="s">
        <v>228</v>
      </c>
      <c r="J8" s="88" t="s">
        <v>164</v>
      </c>
      <c r="K8" s="185">
        <v>3</v>
      </c>
      <c r="L8" s="79"/>
      <c r="M8" s="82" t="s">
        <v>256</v>
      </c>
      <c r="N8" s="88" t="s">
        <v>197</v>
      </c>
      <c r="O8" s="83">
        <v>4</v>
      </c>
    </row>
    <row r="9" spans="1:15" ht="14.25">
      <c r="A9" s="82" t="s">
        <v>166</v>
      </c>
      <c r="B9" s="88" t="s">
        <v>164</v>
      </c>
      <c r="C9" s="185">
        <v>1</v>
      </c>
      <c r="D9" s="79"/>
      <c r="E9" s="82" t="s">
        <v>203</v>
      </c>
      <c r="F9" s="88" t="s">
        <v>168</v>
      </c>
      <c r="G9" s="185">
        <v>3</v>
      </c>
      <c r="H9" s="79"/>
      <c r="I9" s="82" t="s">
        <v>229</v>
      </c>
      <c r="J9" s="88" t="s">
        <v>182</v>
      </c>
      <c r="K9" s="185">
        <v>1</v>
      </c>
      <c r="L9" s="79"/>
      <c r="M9" s="82" t="s">
        <v>257</v>
      </c>
      <c r="N9" s="88" t="s">
        <v>197</v>
      </c>
      <c r="O9" s="83">
        <v>6</v>
      </c>
    </row>
    <row r="10" spans="1:15" ht="14.25">
      <c r="A10" s="82" t="s">
        <v>167</v>
      </c>
      <c r="B10" s="88" t="s">
        <v>168</v>
      </c>
      <c r="C10" s="185">
        <v>2</v>
      </c>
      <c r="D10" s="79"/>
      <c r="E10" s="82" t="s">
        <v>204</v>
      </c>
      <c r="F10" s="88" t="s">
        <v>201</v>
      </c>
      <c r="G10" s="185">
        <v>4</v>
      </c>
      <c r="H10" s="79"/>
      <c r="I10" s="82" t="s">
        <v>230</v>
      </c>
      <c r="J10" s="88" t="s">
        <v>197</v>
      </c>
      <c r="K10" s="185">
        <v>12</v>
      </c>
      <c r="L10" s="79"/>
      <c r="M10" s="82" t="s">
        <v>258</v>
      </c>
      <c r="N10" s="88" t="s">
        <v>160</v>
      </c>
      <c r="O10" s="83">
        <v>1</v>
      </c>
    </row>
    <row r="11" spans="1:15" ht="14.25">
      <c r="A11" s="82" t="s">
        <v>169</v>
      </c>
      <c r="B11" s="88" t="s">
        <v>170</v>
      </c>
      <c r="C11" s="185">
        <v>5</v>
      </c>
      <c r="D11" s="79"/>
      <c r="E11" s="82" t="s">
        <v>205</v>
      </c>
      <c r="F11" s="88" t="s">
        <v>164</v>
      </c>
      <c r="G11" s="185">
        <v>6</v>
      </c>
      <c r="H11" s="79"/>
      <c r="I11" s="82" t="s">
        <v>231</v>
      </c>
      <c r="J11" s="88" t="s">
        <v>178</v>
      </c>
      <c r="K11" s="185">
        <v>1</v>
      </c>
      <c r="L11" s="79"/>
      <c r="M11" s="82" t="s">
        <v>259</v>
      </c>
      <c r="N11" s="88" t="s">
        <v>180</v>
      </c>
      <c r="O11" s="83">
        <v>3</v>
      </c>
    </row>
    <row r="12" spans="1:15" ht="14.25">
      <c r="A12" s="82" t="s">
        <v>171</v>
      </c>
      <c r="B12" s="88" t="s">
        <v>160</v>
      </c>
      <c r="C12" s="185">
        <v>17</v>
      </c>
      <c r="D12" s="79"/>
      <c r="E12" s="82" t="s">
        <v>206</v>
      </c>
      <c r="F12" s="88" t="s">
        <v>170</v>
      </c>
      <c r="G12" s="185">
        <v>6</v>
      </c>
      <c r="H12" s="79"/>
      <c r="I12" s="82" t="s">
        <v>232</v>
      </c>
      <c r="J12" s="88" t="s">
        <v>233</v>
      </c>
      <c r="K12" s="185">
        <v>1</v>
      </c>
      <c r="L12" s="79"/>
      <c r="M12" s="82" t="s">
        <v>260</v>
      </c>
      <c r="N12" s="88" t="s">
        <v>173</v>
      </c>
      <c r="O12" s="83">
        <v>26</v>
      </c>
    </row>
    <row r="13" spans="1:15" ht="15" thickBot="1">
      <c r="A13" s="84" t="s">
        <v>172</v>
      </c>
      <c r="B13" s="89" t="s">
        <v>173</v>
      </c>
      <c r="C13" s="186">
        <v>2</v>
      </c>
      <c r="D13" s="79"/>
      <c r="E13" s="84" t="s">
        <v>207</v>
      </c>
      <c r="F13" s="89" t="s">
        <v>178</v>
      </c>
      <c r="G13" s="186">
        <v>2</v>
      </c>
      <c r="H13" s="79"/>
      <c r="I13" s="84" t="s">
        <v>234</v>
      </c>
      <c r="J13" s="89" t="s">
        <v>197</v>
      </c>
      <c r="K13" s="186">
        <v>2</v>
      </c>
      <c r="L13" s="79"/>
      <c r="M13" s="84" t="s">
        <v>261</v>
      </c>
      <c r="N13" s="89" t="s">
        <v>197</v>
      </c>
      <c r="O13" s="85">
        <v>3</v>
      </c>
    </row>
    <row r="14" spans="1:15" ht="14.25">
      <c r="A14" s="82" t="s">
        <v>174</v>
      </c>
      <c r="B14" s="88" t="s">
        <v>170</v>
      </c>
      <c r="C14" s="185">
        <v>1</v>
      </c>
      <c r="D14" s="79"/>
      <c r="E14" s="82" t="s">
        <v>208</v>
      </c>
      <c r="F14" s="88" t="s">
        <v>184</v>
      </c>
      <c r="G14" s="185">
        <v>1</v>
      </c>
      <c r="H14" s="79"/>
      <c r="I14" s="82" t="s">
        <v>235</v>
      </c>
      <c r="J14" s="88" t="s">
        <v>178</v>
      </c>
      <c r="K14" s="185">
        <v>2</v>
      </c>
      <c r="L14" s="79"/>
      <c r="M14" s="92" t="s">
        <v>262</v>
      </c>
      <c r="N14" s="88" t="s">
        <v>197</v>
      </c>
      <c r="O14" s="83">
        <v>3</v>
      </c>
    </row>
    <row r="15" spans="1:15" ht="14.25">
      <c r="A15" s="82" t="s">
        <v>175</v>
      </c>
      <c r="B15" s="88" t="s">
        <v>168</v>
      </c>
      <c r="C15" s="185">
        <v>1</v>
      </c>
      <c r="D15" s="79"/>
      <c r="E15" s="82" t="s">
        <v>209</v>
      </c>
      <c r="F15" s="88" t="s">
        <v>178</v>
      </c>
      <c r="G15" s="185">
        <v>16</v>
      </c>
      <c r="H15" s="79"/>
      <c r="I15" s="82" t="s">
        <v>236</v>
      </c>
      <c r="J15" s="88" t="s">
        <v>237</v>
      </c>
      <c r="K15" s="185">
        <v>1</v>
      </c>
      <c r="L15" s="79"/>
      <c r="M15" s="93" t="s">
        <v>263</v>
      </c>
      <c r="N15" s="88" t="s">
        <v>201</v>
      </c>
      <c r="O15" s="83">
        <v>18</v>
      </c>
    </row>
    <row r="16" spans="1:15" ht="14.25">
      <c r="A16" s="82" t="s">
        <v>176</v>
      </c>
      <c r="B16" s="88" t="s">
        <v>162</v>
      </c>
      <c r="C16" s="185">
        <v>1</v>
      </c>
      <c r="D16" s="79"/>
      <c r="E16" s="82" t="s">
        <v>210</v>
      </c>
      <c r="F16" s="88" t="s">
        <v>186</v>
      </c>
      <c r="G16" s="185">
        <v>10</v>
      </c>
      <c r="H16" s="79"/>
      <c r="I16" s="82" t="s">
        <v>238</v>
      </c>
      <c r="J16" s="88" t="s">
        <v>170</v>
      </c>
      <c r="K16" s="185">
        <v>14</v>
      </c>
      <c r="L16" s="79"/>
      <c r="M16" s="93" t="s">
        <v>264</v>
      </c>
      <c r="N16" s="88" t="s">
        <v>250</v>
      </c>
      <c r="O16" s="83">
        <v>2</v>
      </c>
    </row>
    <row r="17" spans="1:15" ht="14.25">
      <c r="A17" s="82" t="s">
        <v>177</v>
      </c>
      <c r="B17" s="88" t="s">
        <v>178</v>
      </c>
      <c r="C17" s="185">
        <v>1</v>
      </c>
      <c r="D17" s="79"/>
      <c r="E17" s="82" t="s">
        <v>211</v>
      </c>
      <c r="F17" s="88" t="s">
        <v>173</v>
      </c>
      <c r="G17" s="185">
        <v>32</v>
      </c>
      <c r="H17" s="79"/>
      <c r="I17" s="82" t="s">
        <v>239</v>
      </c>
      <c r="J17" s="88" t="s">
        <v>180</v>
      </c>
      <c r="K17" s="185">
        <v>12</v>
      </c>
      <c r="L17" s="79"/>
      <c r="M17" s="93" t="s">
        <v>265</v>
      </c>
      <c r="N17" s="88" t="s">
        <v>168</v>
      </c>
      <c r="O17" s="83">
        <v>21</v>
      </c>
    </row>
    <row r="18" spans="1:15" ht="14.25">
      <c r="A18" s="82" t="s">
        <v>179</v>
      </c>
      <c r="B18" s="88" t="s">
        <v>180</v>
      </c>
      <c r="C18" s="185">
        <v>30</v>
      </c>
      <c r="D18" s="79"/>
      <c r="E18" s="82" t="s">
        <v>212</v>
      </c>
      <c r="F18" s="88" t="s">
        <v>178</v>
      </c>
      <c r="G18" s="185">
        <v>23</v>
      </c>
      <c r="H18" s="79"/>
      <c r="I18" s="82" t="s">
        <v>240</v>
      </c>
      <c r="J18" s="88" t="s">
        <v>164</v>
      </c>
      <c r="K18" s="185">
        <v>1</v>
      </c>
      <c r="L18" s="79"/>
      <c r="M18" s="93" t="s">
        <v>266</v>
      </c>
      <c r="N18" s="88" t="s">
        <v>197</v>
      </c>
      <c r="O18" s="83">
        <v>25</v>
      </c>
    </row>
    <row r="19" spans="1:15" ht="14.25">
      <c r="A19" s="82" t="s">
        <v>181</v>
      </c>
      <c r="B19" s="88" t="s">
        <v>182</v>
      </c>
      <c r="C19" s="185">
        <v>30</v>
      </c>
      <c r="D19" s="79"/>
      <c r="E19" s="82" t="s">
        <v>213</v>
      </c>
      <c r="F19" s="88" t="s">
        <v>162</v>
      </c>
      <c r="G19" s="185">
        <v>11</v>
      </c>
      <c r="H19" s="79"/>
      <c r="I19" s="82" t="s">
        <v>241</v>
      </c>
      <c r="J19" s="88" t="s">
        <v>197</v>
      </c>
      <c r="K19" s="185">
        <v>14</v>
      </c>
      <c r="L19" s="79"/>
      <c r="M19" s="93" t="s">
        <v>267</v>
      </c>
      <c r="N19" s="88" t="s">
        <v>182</v>
      </c>
      <c r="O19" s="83">
        <v>3</v>
      </c>
    </row>
    <row r="20" spans="1:15" ht="14.25">
      <c r="A20" s="82" t="s">
        <v>183</v>
      </c>
      <c r="B20" s="88" t="s">
        <v>184</v>
      </c>
      <c r="C20" s="185">
        <v>1</v>
      </c>
      <c r="D20" s="79"/>
      <c r="E20" s="82" t="s">
        <v>214</v>
      </c>
      <c r="F20" s="88" t="s">
        <v>184</v>
      </c>
      <c r="G20" s="185">
        <v>5</v>
      </c>
      <c r="H20" s="79"/>
      <c r="I20" s="82" t="s">
        <v>242</v>
      </c>
      <c r="J20" s="88" t="s">
        <v>233</v>
      </c>
      <c r="K20" s="185">
        <v>1</v>
      </c>
      <c r="L20" s="79"/>
      <c r="M20" s="93" t="s">
        <v>268</v>
      </c>
      <c r="N20" s="88" t="s">
        <v>186</v>
      </c>
      <c r="O20" s="83">
        <v>1</v>
      </c>
    </row>
    <row r="21" spans="1:15" ht="15" thickBot="1">
      <c r="A21" s="82" t="s">
        <v>185</v>
      </c>
      <c r="B21" s="88" t="s">
        <v>186</v>
      </c>
      <c r="C21" s="185">
        <v>3</v>
      </c>
      <c r="D21" s="79"/>
      <c r="E21" s="82" t="s">
        <v>215</v>
      </c>
      <c r="F21" s="88" t="s">
        <v>180</v>
      </c>
      <c r="G21" s="185">
        <v>16</v>
      </c>
      <c r="H21" s="79"/>
      <c r="I21" s="82" t="s">
        <v>243</v>
      </c>
      <c r="J21" s="88" t="s">
        <v>157</v>
      </c>
      <c r="K21" s="185">
        <v>30</v>
      </c>
      <c r="L21" s="79"/>
      <c r="M21" s="94" t="s">
        <v>269</v>
      </c>
      <c r="N21" s="88" t="s">
        <v>173</v>
      </c>
      <c r="O21" s="83">
        <v>20</v>
      </c>
    </row>
    <row r="22" spans="1:15" ht="14.25">
      <c r="A22" s="80" t="s">
        <v>187</v>
      </c>
      <c r="B22" s="87" t="s">
        <v>173</v>
      </c>
      <c r="C22" s="184">
        <v>33</v>
      </c>
      <c r="D22" s="79"/>
      <c r="E22" s="80" t="s">
        <v>216</v>
      </c>
      <c r="F22" s="87" t="s">
        <v>186</v>
      </c>
      <c r="G22" s="184">
        <v>10</v>
      </c>
      <c r="H22" s="79"/>
      <c r="I22" s="80" t="s">
        <v>244</v>
      </c>
      <c r="J22" s="87" t="s">
        <v>197</v>
      </c>
      <c r="K22" s="184">
        <v>250</v>
      </c>
      <c r="L22" s="79"/>
      <c r="M22" s="80" t="s">
        <v>270</v>
      </c>
      <c r="N22" s="87" t="s">
        <v>180</v>
      </c>
      <c r="O22" s="81">
        <v>41</v>
      </c>
    </row>
    <row r="23" spans="1:15" ht="14.25">
      <c r="A23" s="82" t="s">
        <v>188</v>
      </c>
      <c r="B23" s="88" t="s">
        <v>162</v>
      </c>
      <c r="C23" s="185">
        <v>1</v>
      </c>
      <c r="D23" s="79"/>
      <c r="E23" s="82" t="s">
        <v>217</v>
      </c>
      <c r="F23" s="88" t="s">
        <v>170</v>
      </c>
      <c r="G23" s="185">
        <v>25</v>
      </c>
      <c r="H23" s="79"/>
      <c r="I23" s="82" t="s">
        <v>245</v>
      </c>
      <c r="J23" s="88" t="s">
        <v>164</v>
      </c>
      <c r="K23" s="185">
        <v>46</v>
      </c>
      <c r="L23" s="79"/>
      <c r="M23" s="82" t="s">
        <v>591</v>
      </c>
      <c r="N23" s="88" t="s">
        <v>233</v>
      </c>
      <c r="O23" s="83">
        <v>1</v>
      </c>
    </row>
    <row r="24" spans="1:15" ht="14.25">
      <c r="A24" s="82" t="s">
        <v>189</v>
      </c>
      <c r="B24" s="88" t="s">
        <v>190</v>
      </c>
      <c r="C24" s="185">
        <v>120</v>
      </c>
      <c r="D24" s="79"/>
      <c r="E24" s="82" t="s">
        <v>218</v>
      </c>
      <c r="F24" s="88" t="s">
        <v>184</v>
      </c>
      <c r="G24" s="185">
        <v>1</v>
      </c>
      <c r="H24" s="79"/>
      <c r="I24" s="82" t="s">
        <v>246</v>
      </c>
      <c r="J24" s="88" t="s">
        <v>184</v>
      </c>
      <c r="K24" s="185">
        <v>20</v>
      </c>
      <c r="L24" s="79"/>
      <c r="M24" s="82" t="s">
        <v>581</v>
      </c>
      <c r="N24" s="88" t="s">
        <v>201</v>
      </c>
      <c r="O24" s="83">
        <v>48</v>
      </c>
    </row>
    <row r="25" spans="1:15" ht="14.25">
      <c r="A25" s="82" t="s">
        <v>191</v>
      </c>
      <c r="B25" s="88" t="s">
        <v>173</v>
      </c>
      <c r="C25" s="185">
        <v>175</v>
      </c>
      <c r="D25" s="79"/>
      <c r="E25" s="82" t="s">
        <v>219</v>
      </c>
      <c r="F25" s="88" t="s">
        <v>220</v>
      </c>
      <c r="G25" s="185">
        <v>40</v>
      </c>
      <c r="H25" s="79"/>
      <c r="I25" s="82" t="s">
        <v>247</v>
      </c>
      <c r="J25" s="88" t="s">
        <v>197</v>
      </c>
      <c r="K25" s="185">
        <v>1</v>
      </c>
      <c r="L25" s="79"/>
      <c r="M25" s="82" t="s">
        <v>592</v>
      </c>
      <c r="N25" s="88" t="s">
        <v>233</v>
      </c>
      <c r="O25" s="83">
        <v>1</v>
      </c>
    </row>
    <row r="26" spans="1:15" ht="14.25">
      <c r="A26" s="82" t="s">
        <v>192</v>
      </c>
      <c r="B26" s="88" t="s">
        <v>168</v>
      </c>
      <c r="C26" s="185">
        <v>1</v>
      </c>
      <c r="D26" s="79"/>
      <c r="E26" s="82" t="s">
        <v>221</v>
      </c>
      <c r="F26" s="88" t="s">
        <v>164</v>
      </c>
      <c r="G26" s="185">
        <v>180</v>
      </c>
      <c r="H26" s="79"/>
      <c r="I26" s="82" t="s">
        <v>248</v>
      </c>
      <c r="J26" s="88" t="s">
        <v>220</v>
      </c>
      <c r="K26" s="185">
        <v>11</v>
      </c>
      <c r="L26" s="79"/>
      <c r="M26" s="82" t="s">
        <v>625</v>
      </c>
      <c r="N26" s="88" t="s">
        <v>197</v>
      </c>
      <c r="O26" s="83">
        <v>29</v>
      </c>
    </row>
    <row r="27" spans="1:15" ht="15" thickBot="1">
      <c r="A27" s="84" t="s">
        <v>193</v>
      </c>
      <c r="B27" s="89" t="s">
        <v>194</v>
      </c>
      <c r="C27" s="186">
        <v>1</v>
      </c>
      <c r="D27" s="79"/>
      <c r="E27" s="84" t="s">
        <v>222</v>
      </c>
      <c r="F27" s="89" t="s">
        <v>168</v>
      </c>
      <c r="G27" s="186">
        <v>40</v>
      </c>
      <c r="H27" s="79"/>
      <c r="I27" s="84" t="s">
        <v>249</v>
      </c>
      <c r="J27" s="89" t="s">
        <v>250</v>
      </c>
      <c r="K27" s="186">
        <v>25</v>
      </c>
      <c r="L27" s="79"/>
      <c r="M27" s="84" t="s">
        <v>626</v>
      </c>
      <c r="N27" s="89" t="s">
        <v>173</v>
      </c>
      <c r="O27" s="85">
        <v>190</v>
      </c>
    </row>
    <row r="28" spans="1:15" ht="14.25">
      <c r="A28" s="76"/>
      <c r="B28" s="77"/>
      <c r="C28" s="77"/>
      <c r="D28" s="65"/>
      <c r="E28" s="76"/>
      <c r="F28" s="77"/>
      <c r="G28" s="77"/>
      <c r="H28" s="65"/>
      <c r="I28" s="76"/>
      <c r="J28" s="77"/>
      <c r="K28" s="77"/>
      <c r="L28" s="65"/>
      <c r="M28" s="76"/>
      <c r="N28" s="77"/>
      <c r="O28" s="77"/>
    </row>
    <row r="29" spans="1:15" ht="14.25">
      <c r="A29" s="70"/>
      <c r="B29" s="72" t="s">
        <v>0</v>
      </c>
      <c r="C29" s="71">
        <f>SUM(C3:C27)</f>
        <v>471</v>
      </c>
      <c r="D29" s="65"/>
      <c r="E29" s="70"/>
      <c r="F29" s="72" t="s">
        <v>0</v>
      </c>
      <c r="G29" s="71">
        <f>SUM(G3:G27)</f>
        <v>491</v>
      </c>
      <c r="H29" s="65"/>
      <c r="I29" s="70"/>
      <c r="J29" s="72" t="s">
        <v>0</v>
      </c>
      <c r="K29" s="71">
        <f>SUM(K3:K27)</f>
        <v>482</v>
      </c>
      <c r="L29" s="65"/>
      <c r="M29" s="70"/>
      <c r="N29" s="72" t="s">
        <v>0</v>
      </c>
      <c r="O29" s="71">
        <f>SUM(O3:O27)</f>
        <v>498</v>
      </c>
    </row>
    <row r="30" spans="1:15" ht="15">
      <c r="A30" s="66"/>
      <c r="B30" s="67"/>
      <c r="C30" s="68"/>
      <c r="D30" s="69"/>
      <c r="E30" s="66"/>
      <c r="F30" s="67"/>
      <c r="G30" s="68"/>
      <c r="H30" s="69"/>
      <c r="I30" s="66"/>
      <c r="J30" s="67"/>
      <c r="K30" s="68"/>
      <c r="L30" s="69"/>
      <c r="M30" s="66"/>
      <c r="N30" s="67"/>
      <c r="O30" s="68"/>
    </row>
    <row r="31" spans="1:15" ht="15.75" thickBot="1">
      <c r="A31" s="66"/>
      <c r="B31" s="67"/>
      <c r="C31" s="68"/>
      <c r="D31" s="69"/>
      <c r="E31" s="66"/>
      <c r="F31" s="67"/>
      <c r="G31" s="68"/>
      <c r="H31" s="69"/>
      <c r="I31" s="66"/>
      <c r="J31" s="67"/>
      <c r="K31" s="68"/>
      <c r="L31" s="69"/>
      <c r="M31" s="66"/>
      <c r="N31" s="67"/>
      <c r="O31" s="68"/>
    </row>
    <row r="32" spans="1:15" ht="15" thickBot="1">
      <c r="A32" s="249" t="s">
        <v>16</v>
      </c>
      <c r="B32" s="249"/>
      <c r="C32" s="250"/>
      <c r="D32" s="64"/>
      <c r="E32" s="249" t="s">
        <v>26</v>
      </c>
      <c r="F32" s="249"/>
      <c r="G32" s="250"/>
      <c r="H32" s="64"/>
      <c r="I32" s="249" t="s">
        <v>149</v>
      </c>
      <c r="J32" s="249"/>
      <c r="K32" s="250"/>
      <c r="L32" s="64"/>
      <c r="M32" s="249" t="s">
        <v>148</v>
      </c>
      <c r="N32" s="249"/>
      <c r="O32" s="250"/>
    </row>
    <row r="33" spans="1:15" ht="15" thickBot="1">
      <c r="A33" s="75" t="s">
        <v>4</v>
      </c>
      <c r="B33" s="75" t="s">
        <v>2</v>
      </c>
      <c r="C33" s="75" t="s">
        <v>5</v>
      </c>
      <c r="D33" s="64"/>
      <c r="E33" s="75" t="s">
        <v>4</v>
      </c>
      <c r="F33" s="75" t="s">
        <v>2</v>
      </c>
      <c r="G33" s="75" t="s">
        <v>5</v>
      </c>
      <c r="H33" s="64"/>
      <c r="I33" s="75" t="s">
        <v>4</v>
      </c>
      <c r="J33" s="75" t="s">
        <v>2</v>
      </c>
      <c r="K33" s="75" t="s">
        <v>5</v>
      </c>
      <c r="L33" s="64"/>
      <c r="M33" s="75" t="s">
        <v>4</v>
      </c>
      <c r="N33" s="75" t="s">
        <v>2</v>
      </c>
      <c r="O33" s="75" t="s">
        <v>5</v>
      </c>
    </row>
    <row r="34" spans="1:15" ht="14.25">
      <c r="A34" s="80" t="s">
        <v>271</v>
      </c>
      <c r="B34" s="87" t="s">
        <v>201</v>
      </c>
      <c r="C34" s="81">
        <v>18</v>
      </c>
      <c r="D34" s="79"/>
      <c r="E34" s="80" t="s">
        <v>296</v>
      </c>
      <c r="F34" s="87" t="s">
        <v>190</v>
      </c>
      <c r="G34" s="184">
        <v>25</v>
      </c>
      <c r="H34" s="79"/>
      <c r="I34" s="86" t="s">
        <v>321</v>
      </c>
      <c r="J34" s="87" t="s">
        <v>173</v>
      </c>
      <c r="K34" s="184">
        <v>15</v>
      </c>
      <c r="L34" s="79"/>
      <c r="M34" s="80" t="s">
        <v>346</v>
      </c>
      <c r="N34" s="87" t="s">
        <v>237</v>
      </c>
      <c r="O34" s="184">
        <v>1</v>
      </c>
    </row>
    <row r="35" spans="1:15" ht="14.25">
      <c r="A35" s="82" t="s">
        <v>272</v>
      </c>
      <c r="B35" s="88" t="s">
        <v>170</v>
      </c>
      <c r="C35" s="83">
        <v>16</v>
      </c>
      <c r="D35" s="79"/>
      <c r="E35" s="82" t="s">
        <v>297</v>
      </c>
      <c r="F35" s="88" t="s">
        <v>162</v>
      </c>
      <c r="G35" s="185">
        <v>1</v>
      </c>
      <c r="H35" s="79"/>
      <c r="I35" s="82" t="s">
        <v>322</v>
      </c>
      <c r="J35" s="88" t="s">
        <v>173</v>
      </c>
      <c r="K35" s="185">
        <v>35</v>
      </c>
      <c r="L35" s="79"/>
      <c r="M35" s="82" t="s">
        <v>347</v>
      </c>
      <c r="N35" s="88" t="s">
        <v>220</v>
      </c>
      <c r="O35" s="185">
        <v>2</v>
      </c>
    </row>
    <row r="36" spans="1:15" ht="15" thickBot="1">
      <c r="A36" s="84" t="s">
        <v>273</v>
      </c>
      <c r="B36" s="89" t="s">
        <v>186</v>
      </c>
      <c r="C36" s="85">
        <v>2</v>
      </c>
      <c r="D36" s="79"/>
      <c r="E36" s="84" t="s">
        <v>298</v>
      </c>
      <c r="F36" s="89" t="s">
        <v>168</v>
      </c>
      <c r="G36" s="186">
        <v>2</v>
      </c>
      <c r="H36" s="79"/>
      <c r="I36" s="84" t="s">
        <v>323</v>
      </c>
      <c r="J36" s="89" t="s">
        <v>184</v>
      </c>
      <c r="K36" s="186">
        <v>7</v>
      </c>
      <c r="L36" s="79"/>
      <c r="M36" s="84" t="s">
        <v>348</v>
      </c>
      <c r="N36" s="89" t="s">
        <v>178</v>
      </c>
      <c r="O36" s="186">
        <v>13</v>
      </c>
    </row>
    <row r="37" spans="1:15" ht="14.25">
      <c r="A37" s="80" t="s">
        <v>274</v>
      </c>
      <c r="B37" s="87" t="s">
        <v>170</v>
      </c>
      <c r="C37" s="81">
        <v>16</v>
      </c>
      <c r="D37" s="79"/>
      <c r="E37" s="95" t="s">
        <v>299</v>
      </c>
      <c r="F37" s="87" t="s">
        <v>157</v>
      </c>
      <c r="G37" s="184">
        <v>7</v>
      </c>
      <c r="H37" s="79"/>
      <c r="I37" s="86" t="s">
        <v>324</v>
      </c>
      <c r="J37" s="87" t="s">
        <v>237</v>
      </c>
      <c r="K37" s="184">
        <v>2</v>
      </c>
      <c r="L37" s="79"/>
      <c r="M37" s="80" t="s">
        <v>349</v>
      </c>
      <c r="N37" s="87" t="s">
        <v>182</v>
      </c>
      <c r="O37" s="184">
        <v>3</v>
      </c>
    </row>
    <row r="38" spans="1:15" ht="14.25">
      <c r="A38" s="82" t="s">
        <v>275</v>
      </c>
      <c r="B38" s="88" t="s">
        <v>190</v>
      </c>
      <c r="C38" s="83">
        <v>5</v>
      </c>
      <c r="D38" s="79"/>
      <c r="E38" s="93" t="s">
        <v>300</v>
      </c>
      <c r="F38" s="88" t="s">
        <v>168</v>
      </c>
      <c r="G38" s="185">
        <v>13</v>
      </c>
      <c r="H38" s="79"/>
      <c r="I38" s="82" t="s">
        <v>325</v>
      </c>
      <c r="J38" s="88" t="s">
        <v>194</v>
      </c>
      <c r="K38" s="185">
        <v>1</v>
      </c>
      <c r="L38" s="79"/>
      <c r="M38" s="82" t="s">
        <v>350</v>
      </c>
      <c r="N38" s="88" t="s">
        <v>173</v>
      </c>
      <c r="O38" s="185">
        <v>10</v>
      </c>
    </row>
    <row r="39" spans="1:15" ht="14.25">
      <c r="A39" s="82" t="s">
        <v>276</v>
      </c>
      <c r="B39" s="88" t="s">
        <v>164</v>
      </c>
      <c r="C39" s="83">
        <v>2</v>
      </c>
      <c r="D39" s="79"/>
      <c r="E39" s="93" t="s">
        <v>301</v>
      </c>
      <c r="F39" s="88" t="s">
        <v>178</v>
      </c>
      <c r="G39" s="185">
        <v>1</v>
      </c>
      <c r="H39" s="79"/>
      <c r="I39" s="82" t="s">
        <v>326</v>
      </c>
      <c r="J39" s="88" t="s">
        <v>197</v>
      </c>
      <c r="K39" s="185">
        <v>7</v>
      </c>
      <c r="L39" s="79"/>
      <c r="M39" s="82" t="s">
        <v>351</v>
      </c>
      <c r="N39" s="88" t="s">
        <v>201</v>
      </c>
      <c r="O39" s="185">
        <v>3</v>
      </c>
    </row>
    <row r="40" spans="1:15" ht="14.25">
      <c r="A40" s="82" t="s">
        <v>277</v>
      </c>
      <c r="B40" s="88" t="s">
        <v>164</v>
      </c>
      <c r="C40" s="83">
        <v>1</v>
      </c>
      <c r="D40" s="79"/>
      <c r="E40" s="93" t="s">
        <v>302</v>
      </c>
      <c r="F40" s="88" t="s">
        <v>180</v>
      </c>
      <c r="G40" s="185">
        <v>1</v>
      </c>
      <c r="H40" s="79"/>
      <c r="I40" s="82" t="s">
        <v>327</v>
      </c>
      <c r="J40" s="88" t="s">
        <v>250</v>
      </c>
      <c r="K40" s="185">
        <v>1</v>
      </c>
      <c r="L40" s="79"/>
      <c r="M40" s="82" t="s">
        <v>352</v>
      </c>
      <c r="N40" s="88" t="s">
        <v>180</v>
      </c>
      <c r="O40" s="185">
        <v>2</v>
      </c>
    </row>
    <row r="41" spans="1:15" ht="14.25">
      <c r="A41" s="82" t="s">
        <v>278</v>
      </c>
      <c r="B41" s="88" t="s">
        <v>170</v>
      </c>
      <c r="C41" s="83">
        <v>19</v>
      </c>
      <c r="D41" s="79"/>
      <c r="E41" s="93" t="s">
        <v>303</v>
      </c>
      <c r="F41" s="88" t="s">
        <v>184</v>
      </c>
      <c r="G41" s="185">
        <v>1</v>
      </c>
      <c r="H41" s="79"/>
      <c r="I41" s="82" t="s">
        <v>328</v>
      </c>
      <c r="J41" s="88" t="s">
        <v>168</v>
      </c>
      <c r="K41" s="185">
        <v>3</v>
      </c>
      <c r="L41" s="79"/>
      <c r="M41" s="82" t="s">
        <v>353</v>
      </c>
      <c r="N41" s="88" t="s">
        <v>184</v>
      </c>
      <c r="O41" s="185">
        <v>1</v>
      </c>
    </row>
    <row r="42" spans="1:15" ht="14.25">
      <c r="A42" s="82" t="s">
        <v>279</v>
      </c>
      <c r="B42" s="88" t="s">
        <v>186</v>
      </c>
      <c r="C42" s="83">
        <v>1</v>
      </c>
      <c r="D42" s="79"/>
      <c r="E42" s="93" t="s">
        <v>304</v>
      </c>
      <c r="F42" s="88" t="s">
        <v>190</v>
      </c>
      <c r="G42" s="185">
        <v>13</v>
      </c>
      <c r="H42" s="79"/>
      <c r="I42" s="82" t="s">
        <v>329</v>
      </c>
      <c r="J42" s="88" t="s">
        <v>190</v>
      </c>
      <c r="K42" s="185">
        <v>13</v>
      </c>
      <c r="L42" s="79"/>
      <c r="M42" s="82" t="s">
        <v>354</v>
      </c>
      <c r="N42" s="88" t="s">
        <v>157</v>
      </c>
      <c r="O42" s="185">
        <v>1</v>
      </c>
    </row>
    <row r="43" spans="1:15" ht="14.25">
      <c r="A43" s="82" t="s">
        <v>280</v>
      </c>
      <c r="B43" s="88" t="s">
        <v>190</v>
      </c>
      <c r="C43" s="83">
        <v>5</v>
      </c>
      <c r="D43" s="79"/>
      <c r="E43" s="93" t="s">
        <v>305</v>
      </c>
      <c r="F43" s="88" t="s">
        <v>157</v>
      </c>
      <c r="G43" s="185">
        <v>11</v>
      </c>
      <c r="H43" s="79"/>
      <c r="I43" s="82" t="s">
        <v>330</v>
      </c>
      <c r="J43" s="88" t="s">
        <v>184</v>
      </c>
      <c r="K43" s="185">
        <v>2</v>
      </c>
      <c r="L43" s="79"/>
      <c r="M43" s="82" t="s">
        <v>355</v>
      </c>
      <c r="N43" s="88" t="s">
        <v>157</v>
      </c>
      <c r="O43" s="185">
        <v>6</v>
      </c>
    </row>
    <row r="44" spans="1:15" ht="15" thickBot="1">
      <c r="A44" s="84" t="s">
        <v>281</v>
      </c>
      <c r="B44" s="89" t="s">
        <v>173</v>
      </c>
      <c r="C44" s="85">
        <v>11</v>
      </c>
      <c r="D44" s="79"/>
      <c r="E44" s="94" t="s">
        <v>306</v>
      </c>
      <c r="F44" s="89" t="s">
        <v>157</v>
      </c>
      <c r="G44" s="186">
        <v>11</v>
      </c>
      <c r="H44" s="79"/>
      <c r="I44" s="84" t="s">
        <v>331</v>
      </c>
      <c r="J44" s="89" t="s">
        <v>186</v>
      </c>
      <c r="K44" s="186">
        <v>1</v>
      </c>
      <c r="L44" s="79"/>
      <c r="M44" s="84" t="s">
        <v>356</v>
      </c>
      <c r="N44" s="89" t="s">
        <v>250</v>
      </c>
      <c r="O44" s="186">
        <v>13</v>
      </c>
    </row>
    <row r="45" spans="1:15" ht="14.25">
      <c r="A45" s="80" t="s">
        <v>282</v>
      </c>
      <c r="B45" s="87" t="s">
        <v>157</v>
      </c>
      <c r="C45" s="81">
        <v>8</v>
      </c>
      <c r="D45" s="79"/>
      <c r="E45" s="80" t="s">
        <v>307</v>
      </c>
      <c r="F45" s="87" t="s">
        <v>170</v>
      </c>
      <c r="G45" s="184">
        <v>1</v>
      </c>
      <c r="H45" s="79"/>
      <c r="I45" s="86" t="s">
        <v>332</v>
      </c>
      <c r="J45" s="87" t="s">
        <v>250</v>
      </c>
      <c r="K45" s="184">
        <v>20</v>
      </c>
      <c r="L45" s="79"/>
      <c r="M45" s="80" t="s">
        <v>357</v>
      </c>
      <c r="N45" s="87" t="s">
        <v>182</v>
      </c>
      <c r="O45" s="184">
        <v>21</v>
      </c>
    </row>
    <row r="46" spans="1:15" ht="14.25">
      <c r="A46" s="82" t="s">
        <v>283</v>
      </c>
      <c r="B46" s="88" t="s">
        <v>164</v>
      </c>
      <c r="C46" s="83">
        <v>6</v>
      </c>
      <c r="D46" s="79"/>
      <c r="E46" s="82" t="s">
        <v>308</v>
      </c>
      <c r="F46" s="88" t="s">
        <v>164</v>
      </c>
      <c r="G46" s="185">
        <v>33</v>
      </c>
      <c r="H46" s="79"/>
      <c r="I46" s="82" t="s">
        <v>333</v>
      </c>
      <c r="J46" s="88" t="s">
        <v>233</v>
      </c>
      <c r="K46" s="185">
        <v>5</v>
      </c>
      <c r="L46" s="79"/>
      <c r="M46" s="82" t="s">
        <v>358</v>
      </c>
      <c r="N46" s="88" t="s">
        <v>173</v>
      </c>
      <c r="O46" s="185">
        <v>17</v>
      </c>
    </row>
    <row r="47" spans="1:15" ht="14.25">
      <c r="A47" s="82" t="s">
        <v>284</v>
      </c>
      <c r="B47" s="88" t="s">
        <v>173</v>
      </c>
      <c r="C47" s="83">
        <v>23</v>
      </c>
      <c r="D47" s="79"/>
      <c r="E47" s="82" t="s">
        <v>309</v>
      </c>
      <c r="F47" s="88" t="s">
        <v>157</v>
      </c>
      <c r="G47" s="185">
        <v>1</v>
      </c>
      <c r="H47" s="79"/>
      <c r="I47" s="82" t="s">
        <v>334</v>
      </c>
      <c r="J47" s="88" t="s">
        <v>164</v>
      </c>
      <c r="K47" s="185">
        <v>12</v>
      </c>
      <c r="L47" s="79"/>
      <c r="M47" s="82" t="s">
        <v>359</v>
      </c>
      <c r="N47" s="90" t="s">
        <v>182</v>
      </c>
      <c r="O47" s="185">
        <v>3</v>
      </c>
    </row>
    <row r="48" spans="1:15" ht="14.25">
      <c r="A48" s="82" t="s">
        <v>285</v>
      </c>
      <c r="B48" s="88" t="s">
        <v>190</v>
      </c>
      <c r="C48" s="83">
        <v>13</v>
      </c>
      <c r="D48" s="79"/>
      <c r="E48" s="82" t="s">
        <v>310</v>
      </c>
      <c r="F48" s="88" t="s">
        <v>190</v>
      </c>
      <c r="G48" s="185">
        <v>4</v>
      </c>
      <c r="H48" s="79"/>
      <c r="I48" s="82" t="s">
        <v>335</v>
      </c>
      <c r="J48" s="88" t="s">
        <v>194</v>
      </c>
      <c r="K48" s="185">
        <v>5</v>
      </c>
      <c r="L48" s="79"/>
      <c r="M48" s="82" t="s">
        <v>360</v>
      </c>
      <c r="N48" s="88" t="s">
        <v>157</v>
      </c>
      <c r="O48" s="185">
        <v>50</v>
      </c>
    </row>
    <row r="49" spans="1:15" ht="14.25">
      <c r="A49" s="82" t="s">
        <v>286</v>
      </c>
      <c r="B49" s="187" t="s">
        <v>186</v>
      </c>
      <c r="C49" s="83">
        <v>6</v>
      </c>
      <c r="D49" s="79"/>
      <c r="E49" s="82" t="s">
        <v>311</v>
      </c>
      <c r="F49" s="88" t="s">
        <v>168</v>
      </c>
      <c r="G49" s="185">
        <v>14</v>
      </c>
      <c r="H49" s="79"/>
      <c r="I49" s="82" t="s">
        <v>336</v>
      </c>
      <c r="J49" s="88" t="s">
        <v>190</v>
      </c>
      <c r="K49" s="185">
        <v>17</v>
      </c>
      <c r="L49" s="79"/>
      <c r="M49" s="82" t="s">
        <v>361</v>
      </c>
      <c r="N49" s="88" t="s">
        <v>182</v>
      </c>
      <c r="O49" s="185">
        <v>12</v>
      </c>
    </row>
    <row r="50" spans="1:15" ht="14.25">
      <c r="A50" s="82" t="s">
        <v>287</v>
      </c>
      <c r="B50" s="88" t="s">
        <v>157</v>
      </c>
      <c r="C50" s="83">
        <v>8</v>
      </c>
      <c r="D50" s="79"/>
      <c r="E50" s="82" t="s">
        <v>312</v>
      </c>
      <c r="F50" s="88" t="s">
        <v>197</v>
      </c>
      <c r="G50" s="185">
        <v>17</v>
      </c>
      <c r="H50" s="79"/>
      <c r="I50" s="82" t="s">
        <v>337</v>
      </c>
      <c r="J50" s="88" t="s">
        <v>170</v>
      </c>
      <c r="K50" s="185">
        <v>12</v>
      </c>
      <c r="L50" s="79"/>
      <c r="M50" s="82" t="s">
        <v>362</v>
      </c>
      <c r="N50" s="88" t="s">
        <v>157</v>
      </c>
      <c r="O50" s="185">
        <v>1</v>
      </c>
    </row>
    <row r="51" spans="1:15" ht="14.25">
      <c r="A51" s="82" t="s">
        <v>288</v>
      </c>
      <c r="B51" s="88" t="s">
        <v>201</v>
      </c>
      <c r="C51" s="83">
        <v>6</v>
      </c>
      <c r="D51" s="79"/>
      <c r="E51" s="82" t="s">
        <v>313</v>
      </c>
      <c r="F51" s="88" t="s">
        <v>160</v>
      </c>
      <c r="G51" s="185">
        <v>1</v>
      </c>
      <c r="H51" s="79"/>
      <c r="I51" s="82" t="s">
        <v>338</v>
      </c>
      <c r="J51" s="88" t="s">
        <v>194</v>
      </c>
      <c r="K51" s="185">
        <v>18</v>
      </c>
      <c r="L51" s="79"/>
      <c r="M51" s="82" t="s">
        <v>363</v>
      </c>
      <c r="N51" s="88" t="s">
        <v>197</v>
      </c>
      <c r="O51" s="185">
        <v>2</v>
      </c>
    </row>
    <row r="52" spans="1:15" ht="15" thickBot="1">
      <c r="A52" s="82" t="s">
        <v>289</v>
      </c>
      <c r="B52" s="89" t="s">
        <v>184</v>
      </c>
      <c r="C52" s="83">
        <v>1</v>
      </c>
      <c r="D52" s="79"/>
      <c r="E52" s="84" t="s">
        <v>314</v>
      </c>
      <c r="F52" s="89" t="s">
        <v>190</v>
      </c>
      <c r="G52" s="186">
        <v>1</v>
      </c>
      <c r="H52" s="79"/>
      <c r="I52" s="84" t="s">
        <v>339</v>
      </c>
      <c r="J52" s="89" t="s">
        <v>201</v>
      </c>
      <c r="K52" s="186">
        <v>5</v>
      </c>
      <c r="L52" s="79"/>
      <c r="M52" s="84" t="s">
        <v>364</v>
      </c>
      <c r="N52" s="89" t="s">
        <v>197</v>
      </c>
      <c r="O52" s="186">
        <v>6</v>
      </c>
    </row>
    <row r="53" spans="1:15" ht="14.25">
      <c r="A53" s="80" t="s">
        <v>290</v>
      </c>
      <c r="B53" s="87" t="s">
        <v>170</v>
      </c>
      <c r="C53" s="81">
        <v>1</v>
      </c>
      <c r="D53" s="79"/>
      <c r="E53" s="80" t="s">
        <v>315</v>
      </c>
      <c r="F53" s="87" t="s">
        <v>190</v>
      </c>
      <c r="G53" s="184">
        <v>46</v>
      </c>
      <c r="H53" s="79"/>
      <c r="I53" s="86" t="s">
        <v>340</v>
      </c>
      <c r="J53" s="87" t="s">
        <v>170</v>
      </c>
      <c r="K53" s="184">
        <v>82</v>
      </c>
      <c r="L53" s="79"/>
      <c r="M53" s="92" t="s">
        <v>365</v>
      </c>
      <c r="N53" s="87" t="s">
        <v>190</v>
      </c>
      <c r="O53" s="184">
        <v>1</v>
      </c>
    </row>
    <row r="54" spans="1:15" ht="14.25">
      <c r="A54" s="82" t="s">
        <v>291</v>
      </c>
      <c r="B54" s="88" t="s">
        <v>182</v>
      </c>
      <c r="C54" s="83">
        <v>1</v>
      </c>
      <c r="D54" s="79"/>
      <c r="E54" s="82" t="s">
        <v>316</v>
      </c>
      <c r="F54" s="88" t="s">
        <v>250</v>
      </c>
      <c r="G54" s="185">
        <v>1</v>
      </c>
      <c r="H54" s="79"/>
      <c r="I54" s="82" t="s">
        <v>341</v>
      </c>
      <c r="J54" s="88" t="s">
        <v>182</v>
      </c>
      <c r="K54" s="185">
        <v>25</v>
      </c>
      <c r="L54" s="79"/>
      <c r="M54" s="82" t="s">
        <v>366</v>
      </c>
      <c r="N54" s="88" t="s">
        <v>201</v>
      </c>
      <c r="O54" s="185">
        <v>4</v>
      </c>
    </row>
    <row r="55" spans="1:15" ht="14.25">
      <c r="A55" s="82" t="s">
        <v>292</v>
      </c>
      <c r="B55" s="88" t="s">
        <v>180</v>
      </c>
      <c r="C55" s="83">
        <v>20</v>
      </c>
      <c r="D55" s="79"/>
      <c r="E55" s="82" t="s">
        <v>317</v>
      </c>
      <c r="F55" s="88" t="s">
        <v>190</v>
      </c>
      <c r="G55" s="185">
        <v>10</v>
      </c>
      <c r="H55" s="79"/>
      <c r="I55" s="82" t="s">
        <v>342</v>
      </c>
      <c r="J55" s="88" t="s">
        <v>220</v>
      </c>
      <c r="K55" s="185">
        <v>55</v>
      </c>
      <c r="L55" s="79"/>
      <c r="M55" s="82" t="s">
        <v>367</v>
      </c>
      <c r="N55" s="88" t="s">
        <v>160</v>
      </c>
      <c r="O55" s="185">
        <v>40</v>
      </c>
    </row>
    <row r="56" spans="1:15" ht="14.25">
      <c r="A56" s="82" t="s">
        <v>293</v>
      </c>
      <c r="B56" s="88" t="s">
        <v>162</v>
      </c>
      <c r="C56" s="83">
        <v>23</v>
      </c>
      <c r="D56" s="79"/>
      <c r="E56" s="82" t="s">
        <v>318</v>
      </c>
      <c r="F56" s="88" t="s">
        <v>157</v>
      </c>
      <c r="G56" s="185">
        <v>165</v>
      </c>
      <c r="H56" s="79"/>
      <c r="I56" s="82" t="s">
        <v>343</v>
      </c>
      <c r="J56" s="88" t="s">
        <v>197</v>
      </c>
      <c r="K56" s="185">
        <v>55</v>
      </c>
      <c r="L56" s="79"/>
      <c r="M56" s="82" t="s">
        <v>368</v>
      </c>
      <c r="N56" s="88" t="s">
        <v>180</v>
      </c>
      <c r="O56" s="185">
        <v>51</v>
      </c>
    </row>
    <row r="57" spans="1:15" ht="14.25">
      <c r="A57" s="82" t="s">
        <v>294</v>
      </c>
      <c r="B57" s="88" t="s">
        <v>157</v>
      </c>
      <c r="C57" s="83">
        <v>216</v>
      </c>
      <c r="D57" s="79"/>
      <c r="E57" s="82" t="s">
        <v>319</v>
      </c>
      <c r="F57" s="88" t="s">
        <v>237</v>
      </c>
      <c r="G57" s="185">
        <v>88</v>
      </c>
      <c r="H57" s="79"/>
      <c r="I57" s="82" t="s">
        <v>344</v>
      </c>
      <c r="J57" s="88" t="s">
        <v>237</v>
      </c>
      <c r="K57" s="185">
        <v>45</v>
      </c>
      <c r="L57" s="79"/>
      <c r="M57" s="82" t="s">
        <v>369</v>
      </c>
      <c r="N57" s="88" t="s">
        <v>180</v>
      </c>
      <c r="O57" s="185">
        <v>120</v>
      </c>
    </row>
    <row r="58" spans="1:15" ht="15" thickBot="1">
      <c r="A58" s="84" t="s">
        <v>295</v>
      </c>
      <c r="B58" s="89" t="s">
        <v>194</v>
      </c>
      <c r="C58" s="85">
        <v>37</v>
      </c>
      <c r="D58" s="79"/>
      <c r="E58" s="84" t="s">
        <v>320</v>
      </c>
      <c r="F58" s="89" t="s">
        <v>178</v>
      </c>
      <c r="G58" s="186">
        <v>32</v>
      </c>
      <c r="H58" s="79"/>
      <c r="I58" s="84" t="s">
        <v>345</v>
      </c>
      <c r="J58" s="89" t="s">
        <v>164</v>
      </c>
      <c r="K58" s="186">
        <v>30</v>
      </c>
      <c r="L58" s="79"/>
      <c r="M58" s="84" t="s">
        <v>370</v>
      </c>
      <c r="N58" s="89" t="s">
        <v>157</v>
      </c>
      <c r="O58" s="186">
        <v>100</v>
      </c>
    </row>
    <row r="59" spans="1:15" ht="12.75">
      <c r="A59" s="78"/>
      <c r="B59" s="78"/>
      <c r="C59" s="78"/>
      <c r="E59" s="78"/>
      <c r="F59" s="78"/>
      <c r="G59" s="78"/>
      <c r="I59" s="78"/>
      <c r="J59" s="78"/>
      <c r="K59" s="78"/>
      <c r="M59" s="78"/>
      <c r="N59" s="78"/>
      <c r="O59" s="78"/>
    </row>
    <row r="60" spans="1:15" ht="14.25">
      <c r="A60" s="73"/>
      <c r="B60" s="74" t="s">
        <v>0</v>
      </c>
      <c r="C60" s="73">
        <f>SUM(C34:C58)</f>
        <v>465</v>
      </c>
      <c r="E60" s="73"/>
      <c r="F60" s="74" t="s">
        <v>0</v>
      </c>
      <c r="G60" s="73">
        <f>SUM(G34:G58)</f>
        <v>500</v>
      </c>
      <c r="I60" s="73"/>
      <c r="J60" s="72" t="s">
        <v>0</v>
      </c>
      <c r="K60" s="73">
        <f>SUM(K34:K58)</f>
        <v>473</v>
      </c>
      <c r="M60" s="73"/>
      <c r="N60" s="74" t="s">
        <v>0</v>
      </c>
      <c r="O60" s="73">
        <f>SUM(O34:O58)</f>
        <v>483</v>
      </c>
    </row>
  </sheetData>
  <mergeCells count="8">
    <mergeCell ref="A1:C1"/>
    <mergeCell ref="E1:G1"/>
    <mergeCell ref="I1:K1"/>
    <mergeCell ref="M1:O1"/>
    <mergeCell ref="A32:C32"/>
    <mergeCell ref="E32:G32"/>
    <mergeCell ref="I32:K32"/>
    <mergeCell ref="M32:O3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F25" sqref="F25"/>
    </sheetView>
  </sheetViews>
  <sheetFormatPr defaultColWidth="9.140625" defaultRowHeight="12.75"/>
  <cols>
    <col min="1" max="1" width="18.28125" style="0" customWidth="1"/>
    <col min="4" max="4" width="18.28125" style="0" customWidth="1"/>
    <col min="7" max="7" width="23.57421875" style="0" customWidth="1"/>
    <col min="10" max="10" width="23.71093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Squadre!E32</f>
        <v>Forza Silvio</v>
      </c>
      <c r="E1" s="59"/>
      <c r="F1" s="62"/>
      <c r="G1" s="58" t="str">
        <f>Squadre!I1</f>
        <v>Amici di Mohammed</v>
      </c>
      <c r="H1" s="59"/>
      <c r="I1" s="130"/>
      <c r="J1" s="61" t="str">
        <f>Squadre!I32</f>
        <v>L.S.D.</v>
      </c>
      <c r="K1" s="59"/>
      <c r="L1" s="62"/>
      <c r="M1" s="58" t="str">
        <f>Squadre!A32</f>
        <v>Gente Felice</v>
      </c>
      <c r="N1" s="59"/>
      <c r="O1" s="60"/>
      <c r="P1" s="61" t="str">
        <f>Squadre!E1</f>
        <v>Calzini</v>
      </c>
      <c r="Q1" s="59"/>
      <c r="R1" s="130"/>
      <c r="S1" s="58" t="str">
        <f>Squadre!M1</f>
        <v>Shooters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5.5</v>
      </c>
      <c r="C2" s="8">
        <v>-1</v>
      </c>
      <c r="D2" s="7" t="s">
        <v>463</v>
      </c>
      <c r="E2" s="12">
        <v>7</v>
      </c>
      <c r="F2" s="24">
        <v>3</v>
      </c>
      <c r="G2" s="102" t="s">
        <v>144</v>
      </c>
      <c r="H2" s="12">
        <v>6</v>
      </c>
      <c r="I2" s="131">
        <v>-3</v>
      </c>
      <c r="J2" s="7" t="s">
        <v>408</v>
      </c>
      <c r="K2" s="46">
        <v>6.5</v>
      </c>
      <c r="L2" s="47"/>
      <c r="M2" s="23" t="s">
        <v>271</v>
      </c>
      <c r="N2" s="12">
        <v>8</v>
      </c>
      <c r="O2" s="8">
        <v>2</v>
      </c>
      <c r="P2" s="7" t="s">
        <v>547</v>
      </c>
      <c r="Q2" s="12">
        <v>6</v>
      </c>
      <c r="R2" s="131">
        <v>-2</v>
      </c>
      <c r="S2" s="23" t="s">
        <v>416</v>
      </c>
      <c r="T2" s="46">
        <v>6</v>
      </c>
      <c r="U2" s="51">
        <v>-2</v>
      </c>
      <c r="V2" s="7" t="s">
        <v>346</v>
      </c>
      <c r="W2" s="12">
        <v>6</v>
      </c>
      <c r="X2" s="24">
        <v>-3</v>
      </c>
    </row>
    <row r="3" spans="1:24" ht="15.75">
      <c r="A3" s="107"/>
      <c r="B3" s="12"/>
      <c r="C3" s="8"/>
      <c r="D3" s="7"/>
      <c r="E3" s="12"/>
      <c r="F3" s="24"/>
      <c r="G3" s="102"/>
      <c r="H3" s="12"/>
      <c r="I3" s="131"/>
      <c r="J3" s="7"/>
      <c r="K3" s="46"/>
      <c r="L3" s="47"/>
      <c r="M3" s="23"/>
      <c r="N3" s="12"/>
      <c r="O3" s="8"/>
      <c r="P3" s="7"/>
      <c r="Q3" s="12"/>
      <c r="R3" s="131"/>
      <c r="S3" s="23"/>
      <c r="T3" s="46"/>
      <c r="U3" s="51"/>
      <c r="V3" s="7"/>
      <c r="W3" s="12"/>
      <c r="X3" s="24"/>
    </row>
    <row r="4" spans="1:24" ht="15.75">
      <c r="A4" s="23" t="s">
        <v>512</v>
      </c>
      <c r="B4" s="12">
        <v>6</v>
      </c>
      <c r="C4" s="8"/>
      <c r="D4" s="7" t="s">
        <v>465</v>
      </c>
      <c r="E4" s="12">
        <v>6.5</v>
      </c>
      <c r="F4" s="24"/>
      <c r="G4" s="102" t="s">
        <v>146</v>
      </c>
      <c r="H4" s="12">
        <v>7</v>
      </c>
      <c r="I4" s="131">
        <v>2.5</v>
      </c>
      <c r="J4" s="7" t="s">
        <v>398</v>
      </c>
      <c r="K4" s="46">
        <v>6.5</v>
      </c>
      <c r="L4" s="47"/>
      <c r="M4" s="23" t="s">
        <v>281</v>
      </c>
      <c r="N4" s="12">
        <v>7</v>
      </c>
      <c r="O4" s="8"/>
      <c r="P4" s="7" t="s">
        <v>202</v>
      </c>
      <c r="Q4" s="12">
        <v>6</v>
      </c>
      <c r="R4" s="131"/>
      <c r="S4" s="23" t="s">
        <v>504</v>
      </c>
      <c r="T4" s="46">
        <v>5.5</v>
      </c>
      <c r="U4" s="51">
        <v>-0.5</v>
      </c>
      <c r="V4" s="7" t="s">
        <v>552</v>
      </c>
      <c r="W4" s="12">
        <v>6</v>
      </c>
      <c r="X4" s="24"/>
    </row>
    <row r="5" spans="1:24" ht="15.75">
      <c r="A5" s="23" t="s">
        <v>378</v>
      </c>
      <c r="B5" s="12">
        <v>6</v>
      </c>
      <c r="C5" s="8"/>
      <c r="D5" s="7" t="s">
        <v>467</v>
      </c>
      <c r="E5" s="12">
        <v>6</v>
      </c>
      <c r="F5" s="24"/>
      <c r="G5" s="102" t="s">
        <v>551</v>
      </c>
      <c r="H5" s="12">
        <v>6</v>
      </c>
      <c r="I5" s="131"/>
      <c r="J5" s="7" t="s">
        <v>399</v>
      </c>
      <c r="K5" s="46">
        <v>5.5</v>
      </c>
      <c r="L5" s="47">
        <v>-0.5</v>
      </c>
      <c r="M5" s="23" t="s">
        <v>275</v>
      </c>
      <c r="N5" s="12">
        <v>6</v>
      </c>
      <c r="O5" s="8"/>
      <c r="P5" s="7" t="s">
        <v>548</v>
      </c>
      <c r="Q5" s="12">
        <v>6.5</v>
      </c>
      <c r="R5" s="131">
        <v>1</v>
      </c>
      <c r="S5" s="23" t="s">
        <v>418</v>
      </c>
      <c r="T5" s="46">
        <v>6</v>
      </c>
      <c r="U5" s="51"/>
      <c r="V5" s="7" t="s">
        <v>353</v>
      </c>
      <c r="W5" s="12">
        <v>6</v>
      </c>
      <c r="X5" s="24"/>
    </row>
    <row r="6" spans="1:24" ht="15.75">
      <c r="A6" s="23" t="s">
        <v>7</v>
      </c>
      <c r="B6" s="12">
        <v>6.5</v>
      </c>
      <c r="C6" s="8"/>
      <c r="D6" s="7" t="s">
        <v>466</v>
      </c>
      <c r="E6" s="12">
        <v>5</v>
      </c>
      <c r="F6" s="24">
        <v>-0.5</v>
      </c>
      <c r="G6" s="102" t="s">
        <v>155</v>
      </c>
      <c r="H6" s="12">
        <v>6.5</v>
      </c>
      <c r="I6" s="131">
        <v>1</v>
      </c>
      <c r="J6" s="7" t="s">
        <v>409</v>
      </c>
      <c r="K6" s="46">
        <v>6</v>
      </c>
      <c r="L6" s="47"/>
      <c r="M6" s="23" t="s">
        <v>495</v>
      </c>
      <c r="N6" s="12">
        <v>7.5</v>
      </c>
      <c r="O6" s="8">
        <v>1</v>
      </c>
      <c r="P6" s="7" t="s">
        <v>488</v>
      </c>
      <c r="Q6" s="12">
        <v>6</v>
      </c>
      <c r="R6" s="131"/>
      <c r="S6" s="23" t="s">
        <v>417</v>
      </c>
      <c r="T6" s="46">
        <v>5</v>
      </c>
      <c r="U6" s="51"/>
      <c r="V6" s="7" t="s">
        <v>355</v>
      </c>
      <c r="W6" s="12">
        <v>8</v>
      </c>
      <c r="X6" s="24">
        <v>6</v>
      </c>
    </row>
    <row r="7" spans="1:24" ht="15.75">
      <c r="A7" s="23"/>
      <c r="B7" s="12"/>
      <c r="C7" s="8"/>
      <c r="D7" s="7" t="s">
        <v>476</v>
      </c>
      <c r="E7" s="12">
        <v>7</v>
      </c>
      <c r="F7" s="24"/>
      <c r="G7" s="102"/>
      <c r="H7" s="12"/>
      <c r="I7" s="131"/>
      <c r="J7" s="7"/>
      <c r="K7" s="46"/>
      <c r="L7" s="47"/>
      <c r="M7" s="23" t="s">
        <v>277</v>
      </c>
      <c r="N7" s="12">
        <v>6</v>
      </c>
      <c r="O7" s="8"/>
      <c r="P7" s="7"/>
      <c r="Q7" s="12"/>
      <c r="R7" s="131"/>
      <c r="S7" s="23"/>
      <c r="T7" s="46"/>
      <c r="U7" s="51"/>
      <c r="V7" s="7"/>
      <c r="W7" s="12"/>
      <c r="X7" s="24"/>
    </row>
    <row r="8" spans="1:24" ht="15.75">
      <c r="A8" s="107" t="s">
        <v>487</v>
      </c>
      <c r="B8" s="203"/>
      <c r="C8" s="204"/>
      <c r="D8" s="7"/>
      <c r="E8" s="12"/>
      <c r="F8" s="24"/>
      <c r="G8" s="102" t="s">
        <v>150</v>
      </c>
      <c r="H8" s="12">
        <v>5</v>
      </c>
      <c r="I8" s="131"/>
      <c r="J8" s="7" t="s">
        <v>404</v>
      </c>
      <c r="K8" s="46">
        <v>6.5</v>
      </c>
      <c r="L8" s="47">
        <v>3</v>
      </c>
      <c r="M8" s="23"/>
      <c r="N8" s="12"/>
      <c r="O8" s="8"/>
      <c r="P8" s="7" t="s">
        <v>215</v>
      </c>
      <c r="Q8" s="12">
        <v>6</v>
      </c>
      <c r="R8" s="131">
        <v>3</v>
      </c>
      <c r="S8" s="23" t="s">
        <v>420</v>
      </c>
      <c r="T8" s="46">
        <v>7.5</v>
      </c>
      <c r="U8" s="51">
        <v>-0.5</v>
      </c>
      <c r="V8" s="7" t="s">
        <v>358</v>
      </c>
      <c r="W8" s="12">
        <v>6.5</v>
      </c>
      <c r="X8" s="24"/>
    </row>
    <row r="9" spans="1:24" ht="15.75">
      <c r="A9" s="23" t="s">
        <v>19</v>
      </c>
      <c r="B9" s="12">
        <v>5</v>
      </c>
      <c r="C9" s="8"/>
      <c r="D9" s="7" t="s">
        <v>468</v>
      </c>
      <c r="E9" s="12">
        <v>6</v>
      </c>
      <c r="F9" s="24"/>
      <c r="G9" s="102" t="s">
        <v>17</v>
      </c>
      <c r="H9" s="12">
        <v>5</v>
      </c>
      <c r="I9" s="131">
        <v>-0.5</v>
      </c>
      <c r="J9" s="7" t="s">
        <v>412</v>
      </c>
      <c r="K9" s="46">
        <v>6</v>
      </c>
      <c r="L9" s="47"/>
      <c r="M9" s="107" t="s">
        <v>288</v>
      </c>
      <c r="N9" s="203"/>
      <c r="O9" s="204"/>
      <c r="P9" s="106" t="s">
        <v>213</v>
      </c>
      <c r="Q9" s="203"/>
      <c r="R9" s="217"/>
      <c r="S9" s="23" t="s">
        <v>430</v>
      </c>
      <c r="T9" s="46">
        <v>5.5</v>
      </c>
      <c r="U9" s="51"/>
      <c r="V9" s="7" t="s">
        <v>357</v>
      </c>
      <c r="W9" s="12">
        <v>5.5</v>
      </c>
      <c r="X9" s="24"/>
    </row>
    <row r="10" spans="1:24" ht="15.75">
      <c r="A10" s="23" t="s">
        <v>377</v>
      </c>
      <c r="B10" s="12">
        <v>5</v>
      </c>
      <c r="C10" s="8">
        <v>-0.5</v>
      </c>
      <c r="D10" s="7" t="s">
        <v>469</v>
      </c>
      <c r="E10" s="12">
        <v>5</v>
      </c>
      <c r="F10" s="24"/>
      <c r="G10" s="125" t="s">
        <v>20</v>
      </c>
      <c r="H10" s="203"/>
      <c r="I10" s="217"/>
      <c r="J10" s="7" t="s">
        <v>403</v>
      </c>
      <c r="K10" s="46">
        <v>6.5</v>
      </c>
      <c r="L10" s="47"/>
      <c r="M10" s="23" t="s">
        <v>283</v>
      </c>
      <c r="N10" s="12">
        <v>6</v>
      </c>
      <c r="O10" s="8">
        <v>-0.5</v>
      </c>
      <c r="P10" s="7" t="s">
        <v>212</v>
      </c>
      <c r="Q10" s="12">
        <v>5</v>
      </c>
      <c r="R10" s="131"/>
      <c r="S10" s="23" t="s">
        <v>422</v>
      </c>
      <c r="T10" s="46">
        <v>6.5</v>
      </c>
      <c r="U10" s="51"/>
      <c r="V10" s="7" t="s">
        <v>553</v>
      </c>
      <c r="W10" s="12">
        <v>6</v>
      </c>
      <c r="X10" s="24">
        <v>-0.5</v>
      </c>
    </row>
    <row r="11" spans="1:24" ht="15.75">
      <c r="A11" s="107" t="s">
        <v>513</v>
      </c>
      <c r="B11" s="203"/>
      <c r="C11" s="204"/>
      <c r="D11" s="7" t="s">
        <v>470</v>
      </c>
      <c r="E11" s="12">
        <v>6.5</v>
      </c>
      <c r="F11" s="24">
        <v>4</v>
      </c>
      <c r="G11" s="102" t="s">
        <v>8</v>
      </c>
      <c r="H11" s="12">
        <v>6</v>
      </c>
      <c r="I11" s="131"/>
      <c r="J11" s="7" t="s">
        <v>411</v>
      </c>
      <c r="K11" s="46">
        <v>7</v>
      </c>
      <c r="L11" s="47">
        <v>4</v>
      </c>
      <c r="M11" s="23" t="s">
        <v>287</v>
      </c>
      <c r="N11" s="12">
        <v>6</v>
      </c>
      <c r="O11" s="8"/>
      <c r="P11" s="7" t="s">
        <v>489</v>
      </c>
      <c r="Q11" s="12">
        <v>6.5</v>
      </c>
      <c r="R11" s="131"/>
      <c r="S11" s="23" t="s">
        <v>423</v>
      </c>
      <c r="T11" s="46">
        <v>5.5</v>
      </c>
      <c r="U11" s="51"/>
      <c r="V11" s="7" t="s">
        <v>360</v>
      </c>
      <c r="W11" s="12">
        <v>6</v>
      </c>
      <c r="X11" s="24"/>
    </row>
    <row r="12" spans="1:24" ht="15.75">
      <c r="A12" s="107"/>
      <c r="B12" s="12"/>
      <c r="C12" s="8"/>
      <c r="D12" s="7"/>
      <c r="E12" s="12"/>
      <c r="F12" s="24"/>
      <c r="G12" s="102"/>
      <c r="H12" s="12"/>
      <c r="I12" s="131"/>
      <c r="J12" s="7"/>
      <c r="K12" s="46"/>
      <c r="L12" s="47"/>
      <c r="M12" s="23"/>
      <c r="N12" s="12"/>
      <c r="O12" s="8"/>
      <c r="P12" s="7"/>
      <c r="Q12" s="12"/>
      <c r="R12" s="131"/>
      <c r="S12" s="23"/>
      <c r="T12" s="46"/>
      <c r="U12" s="51"/>
      <c r="V12" s="7"/>
      <c r="W12" s="12"/>
      <c r="X12" s="24"/>
    </row>
    <row r="13" spans="1:24" ht="15.75">
      <c r="A13" s="23" t="s">
        <v>9</v>
      </c>
      <c r="B13" s="12">
        <v>7</v>
      </c>
      <c r="C13" s="8">
        <v>4</v>
      </c>
      <c r="D13" s="106" t="s">
        <v>471</v>
      </c>
      <c r="E13" s="203"/>
      <c r="F13" s="216"/>
      <c r="G13" s="102" t="s">
        <v>13</v>
      </c>
      <c r="H13" s="12">
        <v>5</v>
      </c>
      <c r="I13" s="131"/>
      <c r="J13" s="7" t="s">
        <v>414</v>
      </c>
      <c r="K13" s="46">
        <v>6</v>
      </c>
      <c r="L13" s="47">
        <v>-0.5</v>
      </c>
      <c r="M13" s="23" t="s">
        <v>496</v>
      </c>
      <c r="N13" s="12">
        <v>5.5</v>
      </c>
      <c r="O13" s="8"/>
      <c r="P13" s="7" t="s">
        <v>453</v>
      </c>
      <c r="Q13" s="12">
        <v>6.5</v>
      </c>
      <c r="R13" s="131">
        <v>3</v>
      </c>
      <c r="S13" s="23" t="s">
        <v>427</v>
      </c>
      <c r="T13" s="46">
        <v>6</v>
      </c>
      <c r="U13" s="51"/>
      <c r="V13" s="7" t="s">
        <v>369</v>
      </c>
      <c r="W13" s="12">
        <v>6.5</v>
      </c>
      <c r="X13" s="24"/>
    </row>
    <row r="14" spans="1:24" ht="15.75">
      <c r="A14" s="23" t="s">
        <v>15</v>
      </c>
      <c r="B14" s="12">
        <v>7</v>
      </c>
      <c r="C14" s="8"/>
      <c r="D14" s="7" t="s">
        <v>472</v>
      </c>
      <c r="E14" s="12">
        <v>5</v>
      </c>
      <c r="F14" s="24">
        <v>-1</v>
      </c>
      <c r="G14" s="102" t="s">
        <v>14</v>
      </c>
      <c r="H14" s="12">
        <v>6</v>
      </c>
      <c r="I14" s="131"/>
      <c r="J14" s="7" t="s">
        <v>405</v>
      </c>
      <c r="K14" s="46">
        <v>5.5</v>
      </c>
      <c r="L14" s="47">
        <v>-3</v>
      </c>
      <c r="M14" s="23" t="s">
        <v>295</v>
      </c>
      <c r="N14" s="12">
        <v>7.5</v>
      </c>
      <c r="O14" s="8">
        <v>6</v>
      </c>
      <c r="P14" s="7" t="s">
        <v>455</v>
      </c>
      <c r="Q14" s="12">
        <v>6</v>
      </c>
      <c r="R14" s="131"/>
      <c r="S14" s="23" t="s">
        <v>424</v>
      </c>
      <c r="T14" s="46">
        <v>6.5</v>
      </c>
      <c r="U14" s="51"/>
      <c r="V14" s="106" t="s">
        <v>368</v>
      </c>
      <c r="W14" s="203"/>
      <c r="X14" s="216"/>
    </row>
    <row r="15" spans="1:24" ht="15.75">
      <c r="A15" s="23" t="s">
        <v>24</v>
      </c>
      <c r="B15" s="12">
        <v>7</v>
      </c>
      <c r="C15" s="8">
        <v>3</v>
      </c>
      <c r="D15" s="7" t="s">
        <v>480</v>
      </c>
      <c r="E15" s="12">
        <v>6.5</v>
      </c>
      <c r="F15" s="24">
        <v>3</v>
      </c>
      <c r="G15" s="102" t="s">
        <v>22</v>
      </c>
      <c r="H15" s="12">
        <v>6</v>
      </c>
      <c r="I15" s="131"/>
      <c r="J15" s="7" t="s">
        <v>413</v>
      </c>
      <c r="K15" s="46">
        <v>6</v>
      </c>
      <c r="L15" s="47">
        <v>3</v>
      </c>
      <c r="M15" s="23" t="s">
        <v>292</v>
      </c>
      <c r="N15" s="12">
        <v>5.5</v>
      </c>
      <c r="O15" s="8"/>
      <c r="P15" s="7" t="s">
        <v>490</v>
      </c>
      <c r="Q15" s="12">
        <v>6</v>
      </c>
      <c r="R15" s="131">
        <v>3</v>
      </c>
      <c r="S15" s="23" t="s">
        <v>426</v>
      </c>
      <c r="T15" s="46">
        <v>6.5</v>
      </c>
      <c r="U15" s="51">
        <v>3</v>
      </c>
      <c r="V15" s="7" t="s">
        <v>370</v>
      </c>
      <c r="W15" s="12">
        <v>5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14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132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 t="s">
        <v>372</v>
      </c>
      <c r="B17" s="37">
        <v>6</v>
      </c>
      <c r="C17" s="38"/>
      <c r="D17" s="39" t="s">
        <v>479</v>
      </c>
      <c r="E17" s="37">
        <v>5.5</v>
      </c>
      <c r="F17" s="40">
        <v>-3</v>
      </c>
      <c r="G17" s="105" t="s">
        <v>154</v>
      </c>
      <c r="H17" s="37">
        <v>6</v>
      </c>
      <c r="I17" s="145"/>
      <c r="J17" s="39"/>
      <c r="K17" s="49"/>
      <c r="L17" s="50"/>
      <c r="M17" s="36" t="s">
        <v>394</v>
      </c>
      <c r="N17" s="37">
        <v>7</v>
      </c>
      <c r="O17" s="38">
        <v>-0.5</v>
      </c>
      <c r="P17" s="39" t="s">
        <v>460</v>
      </c>
      <c r="Q17" s="37">
        <v>5.5</v>
      </c>
      <c r="R17" s="133"/>
      <c r="S17" s="36"/>
      <c r="T17" s="37"/>
      <c r="U17" s="38"/>
      <c r="V17" s="39" t="s">
        <v>444</v>
      </c>
      <c r="W17" s="37">
        <v>7.5</v>
      </c>
      <c r="X17" s="40">
        <v>7</v>
      </c>
    </row>
    <row r="18" spans="1:24" ht="15.75">
      <c r="A18" s="36" t="s">
        <v>141</v>
      </c>
      <c r="B18" s="37">
        <v>5.5</v>
      </c>
      <c r="C18" s="38">
        <v>1</v>
      </c>
      <c r="D18" s="39"/>
      <c r="E18" s="37"/>
      <c r="F18" s="40"/>
      <c r="G18" s="105"/>
      <c r="H18" s="37"/>
      <c r="I18" s="145"/>
      <c r="J18" s="39"/>
      <c r="K18" s="49"/>
      <c r="L18" s="50"/>
      <c r="M18" s="36"/>
      <c r="N18" s="37"/>
      <c r="O18" s="38"/>
      <c r="P18" s="39"/>
      <c r="Q18" s="37"/>
      <c r="R18" s="133"/>
      <c r="S18" s="36"/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145"/>
      <c r="J19" s="39"/>
      <c r="K19" s="49"/>
      <c r="L19" s="50"/>
      <c r="M19" s="36"/>
      <c r="N19" s="37"/>
      <c r="O19" s="38"/>
      <c r="P19" s="39"/>
      <c r="Q19" s="37"/>
      <c r="R19" s="133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 t="s">
        <v>482</v>
      </c>
      <c r="E20" s="109"/>
      <c r="F20" s="112">
        <v>3</v>
      </c>
      <c r="G20" s="108"/>
      <c r="H20" s="109"/>
      <c r="I20" s="110"/>
      <c r="J20" s="111"/>
      <c r="K20" s="109"/>
      <c r="L20" s="112"/>
      <c r="M20" s="111" t="s">
        <v>482</v>
      </c>
      <c r="N20" s="115"/>
      <c r="O20" s="117">
        <v>6</v>
      </c>
      <c r="P20" s="111"/>
      <c r="Q20" s="115"/>
      <c r="R20" s="116"/>
      <c r="S20" s="113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 t="s">
        <v>483</v>
      </c>
      <c r="E21" s="109">
        <f>SUM(E2,E4,E7,E5)</f>
        <v>26.5</v>
      </c>
      <c r="F21" s="112">
        <f>SUM(6.625)</f>
        <v>6.625</v>
      </c>
      <c r="G21" s="108"/>
      <c r="H21" s="109"/>
      <c r="I21" s="110"/>
      <c r="J21" s="111"/>
      <c r="K21" s="109"/>
      <c r="L21" s="112"/>
      <c r="M21" s="111" t="s">
        <v>483</v>
      </c>
      <c r="N21" s="115">
        <f>SUM(N2,N6,N4,N7)</f>
        <v>28.5</v>
      </c>
      <c r="O21" s="117">
        <f>SUM(7.125)</f>
        <v>7.125</v>
      </c>
      <c r="P21" s="111"/>
      <c r="Q21" s="115"/>
      <c r="R21" s="116"/>
      <c r="S21" s="113"/>
      <c r="T21" s="109"/>
      <c r="U21" s="109"/>
      <c r="V21" s="111"/>
      <c r="W21" s="109"/>
      <c r="X21" s="147"/>
    </row>
    <row r="22" spans="1:24" ht="12.75">
      <c r="A22" s="26" t="s">
        <v>379</v>
      </c>
      <c r="B22" s="196"/>
      <c r="C22" s="197"/>
      <c r="D22" s="11" t="s">
        <v>522</v>
      </c>
      <c r="E22" s="10">
        <v>6</v>
      </c>
      <c r="F22" s="25"/>
      <c r="G22" s="103" t="s">
        <v>539</v>
      </c>
      <c r="H22" s="10">
        <v>5.5</v>
      </c>
      <c r="I22" s="134">
        <v>-3</v>
      </c>
      <c r="J22" s="11" t="s">
        <v>397</v>
      </c>
      <c r="K22" s="54">
        <v>7</v>
      </c>
      <c r="L22" s="126"/>
      <c r="M22" s="26" t="s">
        <v>273</v>
      </c>
      <c r="N22" s="196"/>
      <c r="O22" s="197"/>
      <c r="P22" s="11" t="s">
        <v>456</v>
      </c>
      <c r="Q22" s="196"/>
      <c r="R22" s="218"/>
      <c r="S22" s="146" t="s">
        <v>433</v>
      </c>
      <c r="T22" s="196"/>
      <c r="U22" s="197"/>
      <c r="V22" s="11" t="s">
        <v>347</v>
      </c>
      <c r="W22" s="10">
        <v>5</v>
      </c>
      <c r="X22" s="25">
        <v>-3</v>
      </c>
    </row>
    <row r="23" spans="1:24" ht="12.75">
      <c r="A23" s="26" t="s">
        <v>373</v>
      </c>
      <c r="B23" s="10">
        <v>5</v>
      </c>
      <c r="C23" s="9"/>
      <c r="D23" s="11" t="s">
        <v>546</v>
      </c>
      <c r="E23" s="10">
        <v>5.5</v>
      </c>
      <c r="F23" s="25">
        <v>-3</v>
      </c>
      <c r="G23" s="103" t="s">
        <v>517</v>
      </c>
      <c r="H23" s="10">
        <v>5.5</v>
      </c>
      <c r="I23" s="134">
        <v>-0.5</v>
      </c>
      <c r="J23" s="11" t="s">
        <v>407</v>
      </c>
      <c r="K23" s="54">
        <v>6</v>
      </c>
      <c r="L23" s="126"/>
      <c r="M23" s="26" t="s">
        <v>276</v>
      </c>
      <c r="N23" s="196"/>
      <c r="O23" s="197"/>
      <c r="P23" s="11" t="s">
        <v>491</v>
      </c>
      <c r="Q23" s="10">
        <v>5</v>
      </c>
      <c r="R23" s="134"/>
      <c r="S23" s="26" t="s">
        <v>425</v>
      </c>
      <c r="T23" s="10">
        <v>6</v>
      </c>
      <c r="U23" s="9"/>
      <c r="V23" s="11" t="s">
        <v>366</v>
      </c>
      <c r="W23" s="10">
        <v>7.5</v>
      </c>
      <c r="X23" s="25">
        <v>7</v>
      </c>
    </row>
    <row r="24" spans="1:24" ht="12.75">
      <c r="A24" s="26" t="s">
        <v>486</v>
      </c>
      <c r="B24" s="10">
        <v>6</v>
      </c>
      <c r="C24" s="9"/>
      <c r="D24" s="11" t="s">
        <v>473</v>
      </c>
      <c r="E24" s="10">
        <v>5.5</v>
      </c>
      <c r="F24" s="25">
        <v>-0.5</v>
      </c>
      <c r="G24" s="103" t="s">
        <v>152</v>
      </c>
      <c r="H24" s="196"/>
      <c r="I24" s="218"/>
      <c r="J24" s="11" t="s">
        <v>499</v>
      </c>
      <c r="K24" s="54">
        <v>6.5</v>
      </c>
      <c r="L24" s="126">
        <v>3</v>
      </c>
      <c r="M24" s="26" t="s">
        <v>280</v>
      </c>
      <c r="N24" s="10">
        <v>6</v>
      </c>
      <c r="O24" s="9"/>
      <c r="P24" s="11" t="s">
        <v>457</v>
      </c>
      <c r="Q24" s="10">
        <v>5.5</v>
      </c>
      <c r="R24" s="134"/>
      <c r="S24" s="26" t="s">
        <v>506</v>
      </c>
      <c r="T24" s="10">
        <v>6.5</v>
      </c>
      <c r="U24" s="9"/>
      <c r="V24" s="11" t="s">
        <v>367</v>
      </c>
      <c r="W24" s="10">
        <v>7</v>
      </c>
      <c r="X24" s="25">
        <v>2.5</v>
      </c>
    </row>
    <row r="25" spans="1:24" ht="12.75">
      <c r="A25" s="26" t="s">
        <v>372</v>
      </c>
      <c r="B25" s="10">
        <v>6</v>
      </c>
      <c r="C25" s="9"/>
      <c r="D25" s="11" t="s">
        <v>477</v>
      </c>
      <c r="E25" s="10">
        <v>6</v>
      </c>
      <c r="F25" s="25"/>
      <c r="G25" s="103" t="s">
        <v>154</v>
      </c>
      <c r="H25" s="10">
        <v>6</v>
      </c>
      <c r="I25" s="134"/>
      <c r="J25" s="11" t="s">
        <v>402</v>
      </c>
      <c r="K25" s="54">
        <v>7</v>
      </c>
      <c r="L25" s="126">
        <v>-0.5</v>
      </c>
      <c r="M25" s="26" t="s">
        <v>284</v>
      </c>
      <c r="N25" s="10">
        <v>7</v>
      </c>
      <c r="O25" s="9">
        <v>-0.5</v>
      </c>
      <c r="P25" s="11" t="s">
        <v>460</v>
      </c>
      <c r="Q25" s="10">
        <v>5.5</v>
      </c>
      <c r="R25" s="134"/>
      <c r="S25" s="26" t="s">
        <v>421</v>
      </c>
      <c r="T25" s="10">
        <v>7</v>
      </c>
      <c r="U25" s="9">
        <v>3</v>
      </c>
      <c r="V25" s="11" t="s">
        <v>362</v>
      </c>
      <c r="W25" s="10">
        <v>6</v>
      </c>
      <c r="X25" s="25">
        <v>-0.5</v>
      </c>
    </row>
    <row r="26" spans="1:24" ht="12.75">
      <c r="A26" s="26" t="s">
        <v>141</v>
      </c>
      <c r="B26" s="10">
        <v>5.5</v>
      </c>
      <c r="C26" s="9">
        <v>1</v>
      </c>
      <c r="D26" s="11" t="s">
        <v>478</v>
      </c>
      <c r="E26" s="10">
        <v>6</v>
      </c>
      <c r="F26" s="25"/>
      <c r="G26" s="103" t="s">
        <v>519</v>
      </c>
      <c r="H26" s="10">
        <v>5.5</v>
      </c>
      <c r="I26" s="134"/>
      <c r="J26" s="11" t="s">
        <v>550</v>
      </c>
      <c r="K26" s="211"/>
      <c r="L26" s="213"/>
      <c r="M26" s="26" t="s">
        <v>282</v>
      </c>
      <c r="N26" s="196"/>
      <c r="O26" s="197"/>
      <c r="P26" s="11" t="s">
        <v>529</v>
      </c>
      <c r="Q26" s="10">
        <v>6.5</v>
      </c>
      <c r="R26" s="134">
        <v>3</v>
      </c>
      <c r="S26" s="26" t="s">
        <v>549</v>
      </c>
      <c r="T26" s="10">
        <v>5.5</v>
      </c>
      <c r="U26" s="9"/>
      <c r="V26" s="11" t="s">
        <v>364</v>
      </c>
      <c r="W26" s="196"/>
      <c r="X26" s="206"/>
    </row>
    <row r="27" spans="1:24" ht="12.75">
      <c r="A27" s="26" t="s">
        <v>374</v>
      </c>
      <c r="B27" s="10">
        <v>6</v>
      </c>
      <c r="C27" s="9">
        <v>-0.5</v>
      </c>
      <c r="D27" s="11" t="s">
        <v>542</v>
      </c>
      <c r="E27" s="10">
        <v>5.5</v>
      </c>
      <c r="F27" s="25"/>
      <c r="G27" s="103" t="s">
        <v>140</v>
      </c>
      <c r="H27" s="10">
        <v>6</v>
      </c>
      <c r="I27" s="134">
        <v>-0.5</v>
      </c>
      <c r="J27" s="11" t="s">
        <v>400</v>
      </c>
      <c r="K27" s="54">
        <v>6</v>
      </c>
      <c r="L27" s="126"/>
      <c r="M27" s="26" t="s">
        <v>293</v>
      </c>
      <c r="N27" s="10">
        <v>5.5</v>
      </c>
      <c r="O27" s="9"/>
      <c r="P27" s="11" t="s">
        <v>533</v>
      </c>
      <c r="Q27" s="196"/>
      <c r="R27" s="218"/>
      <c r="S27" s="26" t="s">
        <v>431</v>
      </c>
      <c r="T27" s="10">
        <v>6.5</v>
      </c>
      <c r="U27" s="9">
        <v>3</v>
      </c>
      <c r="V27" s="11" t="s">
        <v>354</v>
      </c>
      <c r="W27" s="196"/>
      <c r="X27" s="206"/>
    </row>
    <row r="28" spans="1:24" ht="13.5" thickBot="1">
      <c r="A28" s="27" t="s">
        <v>139</v>
      </c>
      <c r="B28" s="31">
        <v>6</v>
      </c>
      <c r="C28" s="29"/>
      <c r="D28" s="28" t="s">
        <v>464</v>
      </c>
      <c r="E28" s="207"/>
      <c r="F28" s="208"/>
      <c r="G28" s="104" t="s">
        <v>145</v>
      </c>
      <c r="H28" s="31">
        <v>4.5</v>
      </c>
      <c r="I28" s="135"/>
      <c r="J28" s="28" t="s">
        <v>497</v>
      </c>
      <c r="K28" s="56">
        <v>6</v>
      </c>
      <c r="L28" s="127"/>
      <c r="M28" s="27" t="s">
        <v>290</v>
      </c>
      <c r="N28" s="31">
        <v>6.5</v>
      </c>
      <c r="O28" s="29"/>
      <c r="P28" s="31" t="s">
        <v>461</v>
      </c>
      <c r="Q28" s="207"/>
      <c r="R28" s="219"/>
      <c r="S28" s="27" t="s">
        <v>432</v>
      </c>
      <c r="T28" s="31">
        <v>6.5</v>
      </c>
      <c r="U28" s="29">
        <v>3</v>
      </c>
      <c r="V28" s="28" t="s">
        <v>554</v>
      </c>
      <c r="W28" s="31">
        <v>6</v>
      </c>
      <c r="X28" s="30">
        <v>-0.5</v>
      </c>
    </row>
    <row r="29" spans="1:24" ht="16.5" thickBot="1">
      <c r="A29" s="2" t="s">
        <v>0</v>
      </c>
      <c r="B29" s="1">
        <f>SUM(B2:C20)</f>
        <v>73</v>
      </c>
      <c r="C29" s="4"/>
      <c r="D29" s="2" t="s">
        <v>0</v>
      </c>
      <c r="E29" s="19">
        <f>SUM(E2:F20)</f>
        <v>74.5</v>
      </c>
      <c r="F29" s="63"/>
      <c r="G29" s="128" t="s">
        <v>0</v>
      </c>
      <c r="H29" s="136">
        <f>SUM(H2:I20)</f>
        <v>64.5</v>
      </c>
      <c r="I29" s="4"/>
      <c r="J29" s="128" t="s">
        <v>0</v>
      </c>
      <c r="K29" s="139">
        <f>SUM(K2:L20,K17:L19)</f>
        <v>74</v>
      </c>
      <c r="L29" s="4"/>
      <c r="M29" s="2" t="s">
        <v>0</v>
      </c>
      <c r="N29" s="19">
        <f>SUM(N2:O20)</f>
        <v>86</v>
      </c>
      <c r="O29" s="4"/>
      <c r="P29" s="2" t="s">
        <v>0</v>
      </c>
      <c r="Q29" s="19">
        <f>SUM(Q2:R20)</f>
        <v>74</v>
      </c>
      <c r="R29" s="63"/>
      <c r="S29" s="128" t="s">
        <v>0</v>
      </c>
      <c r="T29" s="143">
        <f>SUM(T2:T19)+SUM(U2:U19)</f>
        <v>66.5</v>
      </c>
      <c r="U29" s="63"/>
      <c r="V29" s="128" t="s">
        <v>0</v>
      </c>
      <c r="W29" s="136">
        <f>SUM(W2:X20)</f>
        <v>78.5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2</v>
      </c>
      <c r="L30" s="4"/>
      <c r="M30" s="3" t="s">
        <v>1</v>
      </c>
      <c r="N30" s="1">
        <f>IF(ISERROR(FLOOR(PRODUCT(SUM(N29,-60),1/6),1)),0,FLOOR(PRODUCT(SUM(N29,-60),1/6),1))</f>
        <v>4</v>
      </c>
      <c r="O30" s="4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3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Forza Silvio</v>
      </c>
      <c r="B32" s="14">
        <f>E30</f>
        <v>2</v>
      </c>
      <c r="C32" s="16"/>
      <c r="D32" s="14" t="str">
        <f>M1</f>
        <v>Gente Felice</v>
      </c>
      <c r="E32" s="15">
        <f>N30</f>
        <v>4</v>
      </c>
      <c r="F32" s="5"/>
      <c r="G32" s="14" t="str">
        <f>S1</f>
        <v>Shooters</v>
      </c>
      <c r="H32" s="14">
        <f>T30</f>
        <v>1</v>
      </c>
      <c r="I32" s="16"/>
      <c r="J32" s="14" t="str">
        <f>J1</f>
        <v>L.S.D.</v>
      </c>
      <c r="K32" s="15">
        <f>K30</f>
        <v>2</v>
      </c>
      <c r="L32" s="5"/>
      <c r="M32" s="5"/>
      <c r="N32" s="5"/>
      <c r="O32" s="5"/>
      <c r="P32" s="5"/>
      <c r="Q32" s="5"/>
      <c r="R32" s="16"/>
      <c r="S32" s="5"/>
      <c r="T32" s="5"/>
      <c r="U32" s="5"/>
      <c r="V32" s="5"/>
      <c r="W32" s="5"/>
      <c r="X32" s="5"/>
    </row>
    <row r="33" spans="1:24" ht="16.5" thickBot="1">
      <c r="A33" s="14" t="str">
        <f>A1</f>
        <v>Euskal Herria</v>
      </c>
      <c r="B33" s="18">
        <f>B30</f>
        <v>2</v>
      </c>
      <c r="C33" s="16"/>
      <c r="D33" s="17" t="str">
        <f>P1</f>
        <v>Calzini</v>
      </c>
      <c r="E33" s="14">
        <f>Q30</f>
        <v>2</v>
      </c>
      <c r="F33" s="5"/>
      <c r="G33" s="17" t="str">
        <f>V1</f>
        <v>NcT</v>
      </c>
      <c r="H33" s="14">
        <f>W30</f>
        <v>3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5"/>
      <c r="P33" s="5"/>
      <c r="Q33" s="5"/>
      <c r="R33" s="16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P8" sqref="P8"/>
    </sheetView>
  </sheetViews>
  <sheetFormatPr defaultColWidth="9.140625" defaultRowHeight="12.75"/>
  <cols>
    <col min="1" max="1" width="18.140625" style="0" customWidth="1"/>
    <col min="4" max="4" width="18.421875" style="0" customWidth="1"/>
    <col min="7" max="7" width="18.8515625" style="0" customWidth="1"/>
    <col min="10" max="10" width="24.00390625" style="0" customWidth="1"/>
    <col min="13" max="13" width="18.421875" style="0" customWidth="1"/>
    <col min="16" max="16" width="18.28125" style="0" customWidth="1"/>
    <col min="19" max="19" width="18.28125" style="0" customWidth="1"/>
    <col min="21" max="21" width="10.140625" style="0" customWidth="1"/>
    <col min="22" max="22" width="23.1406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Squadre!M32</f>
        <v>NcT</v>
      </c>
      <c r="E1" s="59"/>
      <c r="F1" s="62"/>
      <c r="G1" s="58" t="str">
        <f>Squadre!A32</f>
        <v>Gente Felice</v>
      </c>
      <c r="H1" s="59"/>
      <c r="I1" s="60"/>
      <c r="J1" s="61" t="str">
        <f>Squadre!I1</f>
        <v>Amici di Mohammed</v>
      </c>
      <c r="K1" s="59"/>
      <c r="L1" s="130"/>
      <c r="M1" s="58" t="str">
        <f>Squadre!M1</f>
        <v>Shooters</v>
      </c>
      <c r="N1" s="59"/>
      <c r="O1" s="60"/>
      <c r="P1" s="61" t="str">
        <f>Squadre!E32</f>
        <v>Forza Silvio</v>
      </c>
      <c r="Q1" s="59"/>
      <c r="R1" s="62"/>
      <c r="S1" s="61" t="str">
        <f>Squadre!E1</f>
        <v>Calzini</v>
      </c>
      <c r="T1" s="59"/>
      <c r="U1" s="130"/>
      <c r="V1" s="151" t="str">
        <f>Squadre!I32</f>
        <v>L.S.D.</v>
      </c>
      <c r="W1" s="152"/>
      <c r="X1" s="153"/>
    </row>
    <row r="2" spans="1:24" ht="15.75">
      <c r="A2" s="23" t="s">
        <v>12</v>
      </c>
      <c r="B2" s="12">
        <v>6.5</v>
      </c>
      <c r="C2" s="8"/>
      <c r="D2" s="7" t="s">
        <v>348</v>
      </c>
      <c r="E2" s="12">
        <v>7</v>
      </c>
      <c r="F2" s="24"/>
      <c r="G2" s="23" t="s">
        <v>271</v>
      </c>
      <c r="H2" s="12">
        <v>5.5</v>
      </c>
      <c r="I2" s="8">
        <v>-2</v>
      </c>
      <c r="J2" s="220" t="s">
        <v>539</v>
      </c>
      <c r="K2" s="203"/>
      <c r="L2" s="217"/>
      <c r="M2" s="23" t="s">
        <v>416</v>
      </c>
      <c r="N2" s="46">
        <v>6.5</v>
      </c>
      <c r="O2" s="51">
        <v>-1</v>
      </c>
      <c r="P2" s="7" t="s">
        <v>463</v>
      </c>
      <c r="Q2" s="12">
        <v>5.5</v>
      </c>
      <c r="R2" s="24">
        <v>-2</v>
      </c>
      <c r="S2" s="106" t="s">
        <v>547</v>
      </c>
      <c r="T2" s="203"/>
      <c r="U2" s="217"/>
      <c r="V2" s="7" t="s">
        <v>397</v>
      </c>
      <c r="W2" s="46">
        <v>6.5</v>
      </c>
      <c r="X2" s="51"/>
    </row>
    <row r="3" spans="1:24" ht="15.75">
      <c r="A3" s="23"/>
      <c r="B3" s="12"/>
      <c r="C3" s="8"/>
      <c r="D3" s="7"/>
      <c r="E3" s="12"/>
      <c r="F3" s="24"/>
      <c r="G3" s="23"/>
      <c r="H3" s="12"/>
      <c r="I3" s="8"/>
      <c r="J3" s="150"/>
      <c r="K3" s="12"/>
      <c r="L3" s="131"/>
      <c r="M3" s="23"/>
      <c r="N3" s="46"/>
      <c r="O3" s="51"/>
      <c r="P3" s="7"/>
      <c r="Q3" s="12"/>
      <c r="R3" s="24"/>
      <c r="S3" s="7"/>
      <c r="T3" s="12"/>
      <c r="U3" s="131"/>
      <c r="V3" s="7"/>
      <c r="W3" s="46"/>
      <c r="X3" s="51"/>
    </row>
    <row r="4" spans="1:24" ht="15.75">
      <c r="A4" s="23" t="s">
        <v>142</v>
      </c>
      <c r="B4" s="12">
        <v>5</v>
      </c>
      <c r="C4" s="8">
        <v>-0.5</v>
      </c>
      <c r="D4" s="7" t="s">
        <v>353</v>
      </c>
      <c r="E4" s="12">
        <v>6</v>
      </c>
      <c r="F4" s="24">
        <v>-0.5</v>
      </c>
      <c r="G4" s="23" t="s">
        <v>280</v>
      </c>
      <c r="H4" s="12">
        <v>6.5</v>
      </c>
      <c r="I4" s="8">
        <v>-0.5</v>
      </c>
      <c r="J4" s="150" t="s">
        <v>500</v>
      </c>
      <c r="K4" s="12">
        <v>6</v>
      </c>
      <c r="L4" s="131">
        <v>-0.5</v>
      </c>
      <c r="M4" s="23" t="s">
        <v>504</v>
      </c>
      <c r="N4" s="46">
        <v>7</v>
      </c>
      <c r="O4" s="51">
        <v>3</v>
      </c>
      <c r="P4" s="7" t="s">
        <v>465</v>
      </c>
      <c r="Q4" s="12">
        <v>5.5</v>
      </c>
      <c r="R4" s="24"/>
      <c r="S4" s="7" t="s">
        <v>202</v>
      </c>
      <c r="T4" s="12">
        <v>6</v>
      </c>
      <c r="U4" s="131"/>
      <c r="V4" s="7" t="s">
        <v>398</v>
      </c>
      <c r="W4" s="46">
        <v>6</v>
      </c>
      <c r="X4" s="51"/>
    </row>
    <row r="5" spans="1:24" ht="15.75">
      <c r="A5" s="23" t="s">
        <v>378</v>
      </c>
      <c r="B5" s="12">
        <v>6</v>
      </c>
      <c r="C5" s="8">
        <v>-0.5</v>
      </c>
      <c r="D5" s="7" t="s">
        <v>555</v>
      </c>
      <c r="E5" s="12">
        <v>6</v>
      </c>
      <c r="F5" s="24">
        <v>-0.5</v>
      </c>
      <c r="G5" s="23" t="s">
        <v>275</v>
      </c>
      <c r="H5" s="12">
        <v>5</v>
      </c>
      <c r="I5" s="8">
        <v>-2</v>
      </c>
      <c r="J5" s="150" t="s">
        <v>516</v>
      </c>
      <c r="K5" s="12">
        <v>6</v>
      </c>
      <c r="L5" s="131"/>
      <c r="M5" s="23" t="s">
        <v>418</v>
      </c>
      <c r="N5" s="46">
        <v>6</v>
      </c>
      <c r="O5" s="51"/>
      <c r="P5" s="7" t="s">
        <v>467</v>
      </c>
      <c r="Q5" s="12">
        <v>6</v>
      </c>
      <c r="R5" s="24"/>
      <c r="S5" s="7" t="s">
        <v>200</v>
      </c>
      <c r="T5" s="12">
        <v>6</v>
      </c>
      <c r="U5" s="131"/>
      <c r="V5" s="7" t="s">
        <v>409</v>
      </c>
      <c r="W5" s="46">
        <v>5.5</v>
      </c>
      <c r="X5" s="51"/>
    </row>
    <row r="6" spans="1:24" ht="15.75">
      <c r="A6" s="23" t="s">
        <v>512</v>
      </c>
      <c r="B6" s="12">
        <v>6.5</v>
      </c>
      <c r="C6" s="8"/>
      <c r="D6" s="7" t="s">
        <v>355</v>
      </c>
      <c r="E6" s="12">
        <v>6.5</v>
      </c>
      <c r="F6" s="24"/>
      <c r="G6" s="23" t="s">
        <v>495</v>
      </c>
      <c r="H6" s="12">
        <v>5</v>
      </c>
      <c r="I6" s="8">
        <v>-0.5</v>
      </c>
      <c r="J6" s="150" t="s">
        <v>140</v>
      </c>
      <c r="K6" s="12">
        <v>6</v>
      </c>
      <c r="L6" s="131">
        <v>0.5</v>
      </c>
      <c r="M6" s="23" t="s">
        <v>417</v>
      </c>
      <c r="N6" s="46">
        <v>6</v>
      </c>
      <c r="O6" s="51"/>
      <c r="P6" s="106" t="s">
        <v>464</v>
      </c>
      <c r="Q6" s="203"/>
      <c r="R6" s="216"/>
      <c r="S6" s="7" t="s">
        <v>488</v>
      </c>
      <c r="T6" s="12">
        <v>6</v>
      </c>
      <c r="U6" s="131"/>
      <c r="V6" s="7" t="s">
        <v>399</v>
      </c>
      <c r="W6" s="46">
        <v>7</v>
      </c>
      <c r="X6" s="51">
        <v>3</v>
      </c>
    </row>
    <row r="7" spans="1:24" ht="15.75">
      <c r="A7" s="23" t="s">
        <v>7</v>
      </c>
      <c r="B7" s="12">
        <v>5.5</v>
      </c>
      <c r="C7" s="8"/>
      <c r="D7" s="7"/>
      <c r="E7" s="12"/>
      <c r="F7" s="24"/>
      <c r="G7" s="23" t="s">
        <v>281</v>
      </c>
      <c r="H7" s="12">
        <v>6.5</v>
      </c>
      <c r="I7" s="8">
        <v>-0.5</v>
      </c>
      <c r="J7" s="150"/>
      <c r="K7" s="12"/>
      <c r="L7" s="131"/>
      <c r="M7" s="23"/>
      <c r="N7" s="46"/>
      <c r="O7" s="51"/>
      <c r="P7" s="7" t="s">
        <v>476</v>
      </c>
      <c r="Q7" s="12">
        <v>6.5</v>
      </c>
      <c r="R7" s="24"/>
      <c r="S7" s="106"/>
      <c r="T7" s="12"/>
      <c r="U7" s="131"/>
      <c r="V7" s="7"/>
      <c r="W7" s="46"/>
      <c r="X7" s="51"/>
    </row>
    <row r="8" spans="1:24" ht="15.75">
      <c r="A8" s="23"/>
      <c r="B8" s="12"/>
      <c r="C8" s="8"/>
      <c r="D8" s="7" t="s">
        <v>357</v>
      </c>
      <c r="E8" s="12">
        <v>6.5</v>
      </c>
      <c r="F8" s="24"/>
      <c r="G8" s="23"/>
      <c r="H8" s="12"/>
      <c r="I8" s="8"/>
      <c r="J8" s="150" t="s">
        <v>153</v>
      </c>
      <c r="K8" s="12">
        <v>6.5</v>
      </c>
      <c r="L8" s="131"/>
      <c r="M8" s="23" t="s">
        <v>421</v>
      </c>
      <c r="N8" s="46">
        <v>5.5</v>
      </c>
      <c r="O8" s="51">
        <v>-0.5</v>
      </c>
      <c r="P8" s="7"/>
      <c r="Q8" s="12"/>
      <c r="R8" s="24"/>
      <c r="S8" s="7" t="s">
        <v>215</v>
      </c>
      <c r="T8" s="12">
        <v>5</v>
      </c>
      <c r="U8" s="131"/>
      <c r="V8" s="7" t="s">
        <v>411</v>
      </c>
      <c r="W8" s="46">
        <v>6</v>
      </c>
      <c r="X8" s="51"/>
    </row>
    <row r="9" spans="1:24" ht="15.75">
      <c r="A9" s="23" t="s">
        <v>487</v>
      </c>
      <c r="B9" s="12">
        <v>5</v>
      </c>
      <c r="C9" s="8"/>
      <c r="D9" s="7" t="s">
        <v>358</v>
      </c>
      <c r="E9" s="12">
        <v>6.5</v>
      </c>
      <c r="F9" s="24"/>
      <c r="G9" s="23" t="s">
        <v>284</v>
      </c>
      <c r="H9" s="12">
        <v>6.5</v>
      </c>
      <c r="I9" s="8"/>
      <c r="J9" s="150" t="s">
        <v>17</v>
      </c>
      <c r="K9" s="12">
        <v>4.5</v>
      </c>
      <c r="L9" s="131">
        <v>-0.5</v>
      </c>
      <c r="M9" s="23" t="s">
        <v>430</v>
      </c>
      <c r="N9" s="46">
        <v>6</v>
      </c>
      <c r="O9" s="51">
        <v>-0.5</v>
      </c>
      <c r="P9" s="7" t="s">
        <v>470</v>
      </c>
      <c r="Q9" s="12">
        <v>6</v>
      </c>
      <c r="R9" s="24">
        <v>-1</v>
      </c>
      <c r="S9" s="7" t="s">
        <v>211</v>
      </c>
      <c r="T9" s="12">
        <v>6</v>
      </c>
      <c r="U9" s="131"/>
      <c r="V9" s="7" t="s">
        <v>402</v>
      </c>
      <c r="W9" s="46">
        <v>5</v>
      </c>
      <c r="X9" s="51"/>
    </row>
    <row r="10" spans="1:24" ht="15.75">
      <c r="A10" s="23" t="s">
        <v>141</v>
      </c>
      <c r="B10" s="12">
        <v>6.5</v>
      </c>
      <c r="C10" s="8"/>
      <c r="D10" s="7" t="s">
        <v>553</v>
      </c>
      <c r="E10" s="12">
        <v>7</v>
      </c>
      <c r="F10" s="24">
        <v>3</v>
      </c>
      <c r="G10" s="23" t="s">
        <v>288</v>
      </c>
      <c r="H10" s="12">
        <v>6</v>
      </c>
      <c r="I10" s="8"/>
      <c r="J10" s="150" t="s">
        <v>8</v>
      </c>
      <c r="K10" s="12">
        <v>6</v>
      </c>
      <c r="L10" s="131">
        <v>4</v>
      </c>
      <c r="M10" s="23" t="s">
        <v>422</v>
      </c>
      <c r="N10" s="46">
        <v>6</v>
      </c>
      <c r="O10" s="51"/>
      <c r="P10" s="7" t="s">
        <v>468</v>
      </c>
      <c r="Q10" s="12">
        <v>5</v>
      </c>
      <c r="R10" s="24"/>
      <c r="S10" s="7" t="s">
        <v>212</v>
      </c>
      <c r="T10" s="12">
        <v>6.5</v>
      </c>
      <c r="U10" s="131"/>
      <c r="V10" s="7" t="s">
        <v>403</v>
      </c>
      <c r="W10" s="46">
        <v>6.5</v>
      </c>
      <c r="X10" s="51">
        <v>0.5</v>
      </c>
    </row>
    <row r="11" spans="1:24" ht="15.75">
      <c r="A11" s="23" t="s">
        <v>18</v>
      </c>
      <c r="B11" s="12">
        <v>5.5</v>
      </c>
      <c r="C11" s="8"/>
      <c r="D11" s="7" t="s">
        <v>556</v>
      </c>
      <c r="E11" s="12">
        <v>6</v>
      </c>
      <c r="F11" s="24"/>
      <c r="G11" s="23" t="s">
        <v>287</v>
      </c>
      <c r="H11" s="12">
        <v>6</v>
      </c>
      <c r="I11" s="8"/>
      <c r="J11" s="220" t="s">
        <v>20</v>
      </c>
      <c r="K11" s="203"/>
      <c r="L11" s="217"/>
      <c r="M11" s="23" t="s">
        <v>423</v>
      </c>
      <c r="N11" s="46">
        <v>7</v>
      </c>
      <c r="O11" s="51">
        <v>3</v>
      </c>
      <c r="P11" s="7" t="s">
        <v>478</v>
      </c>
      <c r="Q11" s="12">
        <v>5.5</v>
      </c>
      <c r="R11" s="24"/>
      <c r="S11" s="7" t="s">
        <v>489</v>
      </c>
      <c r="T11" s="12">
        <v>7</v>
      </c>
      <c r="U11" s="131">
        <v>3</v>
      </c>
      <c r="V11" s="7" t="s">
        <v>498</v>
      </c>
      <c r="W11" s="46">
        <v>6.5</v>
      </c>
      <c r="X11" s="51">
        <v>1</v>
      </c>
    </row>
    <row r="12" spans="1:24" ht="15.75">
      <c r="A12" s="23"/>
      <c r="B12" s="12"/>
      <c r="C12" s="8"/>
      <c r="D12" s="7"/>
      <c r="E12" s="12"/>
      <c r="F12" s="24"/>
      <c r="G12" s="23"/>
      <c r="H12" s="12"/>
      <c r="I12" s="8"/>
      <c r="J12" s="150" t="s">
        <v>150</v>
      </c>
      <c r="K12" s="12">
        <v>6</v>
      </c>
      <c r="L12" s="131"/>
      <c r="M12" s="23"/>
      <c r="N12" s="46"/>
      <c r="O12" s="51"/>
      <c r="P12" s="7"/>
      <c r="Q12" s="12"/>
      <c r="R12" s="24"/>
      <c r="S12" s="7"/>
      <c r="T12" s="12"/>
      <c r="U12" s="131"/>
      <c r="V12" s="7"/>
      <c r="W12" s="46"/>
      <c r="X12" s="51"/>
    </row>
    <row r="13" spans="1:24" ht="15.75">
      <c r="A13" s="23" t="s">
        <v>9</v>
      </c>
      <c r="B13" s="12">
        <v>6.5</v>
      </c>
      <c r="C13" s="8"/>
      <c r="D13" s="7" t="s">
        <v>369</v>
      </c>
      <c r="E13" s="12">
        <v>6</v>
      </c>
      <c r="F13" s="24">
        <v>-0.5</v>
      </c>
      <c r="G13" s="23" t="s">
        <v>496</v>
      </c>
      <c r="H13" s="12">
        <v>6.5</v>
      </c>
      <c r="I13" s="8">
        <v>3</v>
      </c>
      <c r="J13" s="150"/>
      <c r="K13" s="12"/>
      <c r="L13" s="131"/>
      <c r="M13" s="23" t="s">
        <v>427</v>
      </c>
      <c r="N13" s="46">
        <v>6</v>
      </c>
      <c r="O13" s="51"/>
      <c r="P13" s="7" t="s">
        <v>471</v>
      </c>
      <c r="Q13" s="12">
        <v>6</v>
      </c>
      <c r="R13" s="24">
        <v>3</v>
      </c>
      <c r="S13" s="7" t="s">
        <v>453</v>
      </c>
      <c r="T13" s="12">
        <v>6</v>
      </c>
      <c r="U13" s="131"/>
      <c r="V13" s="7" t="s">
        <v>407</v>
      </c>
      <c r="W13" s="46">
        <v>5</v>
      </c>
      <c r="X13" s="51">
        <v>-0.5</v>
      </c>
    </row>
    <row r="14" spans="1:24" ht="15.75">
      <c r="A14" s="23" t="s">
        <v>485</v>
      </c>
      <c r="B14" s="12">
        <v>7</v>
      </c>
      <c r="C14" s="8">
        <v>3</v>
      </c>
      <c r="D14" s="7" t="s">
        <v>366</v>
      </c>
      <c r="E14" s="12">
        <v>6</v>
      </c>
      <c r="F14" s="24">
        <v>3</v>
      </c>
      <c r="G14" s="23" t="s">
        <v>295</v>
      </c>
      <c r="H14" s="12">
        <v>7.5</v>
      </c>
      <c r="I14" s="8">
        <v>3</v>
      </c>
      <c r="J14" s="150" t="s">
        <v>152</v>
      </c>
      <c r="K14" s="12">
        <v>6.5</v>
      </c>
      <c r="L14" s="131">
        <v>3</v>
      </c>
      <c r="M14" s="23" t="s">
        <v>424</v>
      </c>
      <c r="N14" s="46">
        <v>5.5</v>
      </c>
      <c r="O14" s="51"/>
      <c r="P14" s="7" t="s">
        <v>473</v>
      </c>
      <c r="Q14" s="12">
        <v>6</v>
      </c>
      <c r="R14" s="24"/>
      <c r="S14" s="7" t="s">
        <v>455</v>
      </c>
      <c r="T14" s="12">
        <v>5</v>
      </c>
      <c r="U14" s="131"/>
      <c r="V14" s="7" t="s">
        <v>413</v>
      </c>
      <c r="W14" s="46">
        <v>6.5</v>
      </c>
      <c r="X14" s="51">
        <v>3</v>
      </c>
    </row>
    <row r="15" spans="1:24" ht="15.75">
      <c r="A15" s="23" t="s">
        <v>24</v>
      </c>
      <c r="B15" s="12">
        <v>5.5</v>
      </c>
      <c r="C15" s="8"/>
      <c r="D15" s="7" t="s">
        <v>367</v>
      </c>
      <c r="E15" s="12">
        <v>6.5</v>
      </c>
      <c r="F15" s="24">
        <v>3</v>
      </c>
      <c r="G15" s="23" t="s">
        <v>292</v>
      </c>
      <c r="H15" s="12">
        <v>5</v>
      </c>
      <c r="I15" s="8"/>
      <c r="J15" s="220" t="s">
        <v>22</v>
      </c>
      <c r="K15" s="203"/>
      <c r="L15" s="217"/>
      <c r="M15" s="23" t="s">
        <v>426</v>
      </c>
      <c r="N15" s="46">
        <v>6</v>
      </c>
      <c r="O15" s="51"/>
      <c r="P15" s="7" t="s">
        <v>541</v>
      </c>
      <c r="Q15" s="12">
        <v>8</v>
      </c>
      <c r="R15" s="24">
        <v>9</v>
      </c>
      <c r="S15" s="7" t="s">
        <v>490</v>
      </c>
      <c r="T15" s="12">
        <v>5</v>
      </c>
      <c r="U15" s="131"/>
      <c r="V15" s="106" t="s">
        <v>414</v>
      </c>
      <c r="W15" s="201"/>
      <c r="X15" s="205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2" t="s">
        <v>3</v>
      </c>
      <c r="H16" s="21"/>
      <c r="I16" s="22"/>
      <c r="J16" s="148" t="s">
        <v>3</v>
      </c>
      <c r="K16" s="21"/>
      <c r="L16" s="132"/>
      <c r="M16" s="32" t="s">
        <v>3</v>
      </c>
      <c r="N16" s="48"/>
      <c r="O16" s="52"/>
      <c r="P16" s="20" t="s">
        <v>3</v>
      </c>
      <c r="Q16" s="21"/>
      <c r="R16" s="33"/>
      <c r="S16" s="20" t="s">
        <v>3</v>
      </c>
      <c r="T16" s="21"/>
      <c r="U16" s="132"/>
      <c r="V16" s="20" t="s">
        <v>3</v>
      </c>
      <c r="W16" s="48"/>
      <c r="X16" s="52"/>
    </row>
    <row r="17" spans="1:24" ht="15.75">
      <c r="A17" s="108" t="s">
        <v>482</v>
      </c>
      <c r="B17" s="109"/>
      <c r="C17" s="110">
        <v>1</v>
      </c>
      <c r="D17" s="111"/>
      <c r="E17" s="109"/>
      <c r="F17" s="112"/>
      <c r="G17" s="108" t="s">
        <v>482</v>
      </c>
      <c r="H17" s="109"/>
      <c r="I17" s="110"/>
      <c r="J17" s="111"/>
      <c r="K17" s="109"/>
      <c r="L17" s="112"/>
      <c r="M17" s="108"/>
      <c r="N17" s="115"/>
      <c r="O17" s="117"/>
      <c r="P17" s="108" t="s">
        <v>482</v>
      </c>
      <c r="Q17" s="115"/>
      <c r="R17" s="116">
        <v>1</v>
      </c>
      <c r="S17" s="113"/>
      <c r="T17" s="109"/>
      <c r="U17" s="110"/>
      <c r="V17" s="111"/>
      <c r="W17" s="109"/>
      <c r="X17" s="112"/>
    </row>
    <row r="18" spans="1:24" ht="15.75">
      <c r="A18" s="108" t="s">
        <v>483</v>
      </c>
      <c r="B18" s="109">
        <f>SUM(B2,B5,B6,B7)</f>
        <v>24.5</v>
      </c>
      <c r="C18" s="110">
        <f>SUM(6.125)</f>
        <v>6.125</v>
      </c>
      <c r="D18" s="111"/>
      <c r="E18" s="109"/>
      <c r="F18" s="112"/>
      <c r="G18" s="108" t="s">
        <v>483</v>
      </c>
      <c r="H18" s="109">
        <f>SUM(H2,H4,H7,H6)</f>
        <v>23.5</v>
      </c>
      <c r="I18" s="110">
        <f>SUM(5.875)</f>
        <v>5.875</v>
      </c>
      <c r="J18" s="111"/>
      <c r="K18" s="109"/>
      <c r="L18" s="112"/>
      <c r="M18" s="108"/>
      <c r="N18" s="115"/>
      <c r="O18" s="117"/>
      <c r="P18" s="108" t="s">
        <v>483</v>
      </c>
      <c r="Q18" s="115">
        <f>SUM(Q2,Q5,Q7,Q19)</f>
        <v>24</v>
      </c>
      <c r="R18" s="116">
        <v>6</v>
      </c>
      <c r="S18" s="113"/>
      <c r="T18" s="109"/>
      <c r="U18" s="109"/>
      <c r="V18" s="111"/>
      <c r="W18" s="109"/>
      <c r="X18" s="147"/>
    </row>
    <row r="19" spans="1:24" ht="15.75">
      <c r="A19" s="36"/>
      <c r="B19" s="37"/>
      <c r="C19" s="38"/>
      <c r="D19" s="39"/>
      <c r="E19" s="37"/>
      <c r="F19" s="40"/>
      <c r="G19" s="36"/>
      <c r="H19" s="37"/>
      <c r="I19" s="38"/>
      <c r="J19" s="156" t="s">
        <v>144</v>
      </c>
      <c r="K19" s="37">
        <v>6</v>
      </c>
      <c r="L19" s="133">
        <v>-1</v>
      </c>
      <c r="M19" s="36"/>
      <c r="N19" s="37"/>
      <c r="O19" s="38"/>
      <c r="P19" s="39" t="s">
        <v>466</v>
      </c>
      <c r="Q19" s="37">
        <v>6</v>
      </c>
      <c r="R19" s="40"/>
      <c r="S19" s="39" t="s">
        <v>456</v>
      </c>
      <c r="T19" s="37">
        <v>6</v>
      </c>
      <c r="U19" s="133"/>
      <c r="V19" s="39" t="s">
        <v>499</v>
      </c>
      <c r="W19" s="49">
        <v>5</v>
      </c>
      <c r="X19" s="53"/>
    </row>
    <row r="20" spans="1:24" ht="15.75">
      <c r="A20" s="36"/>
      <c r="B20" s="37"/>
      <c r="C20" s="38"/>
      <c r="D20" s="39"/>
      <c r="E20" s="37"/>
      <c r="F20" s="40"/>
      <c r="G20" s="36"/>
      <c r="H20" s="37"/>
      <c r="I20" s="38"/>
      <c r="J20" s="156" t="s">
        <v>154</v>
      </c>
      <c r="K20" s="37">
        <v>6</v>
      </c>
      <c r="L20" s="133">
        <v>-0.5</v>
      </c>
      <c r="M20" s="36"/>
      <c r="N20" s="49"/>
      <c r="O20" s="53"/>
      <c r="P20" s="39"/>
      <c r="Q20" s="37"/>
      <c r="R20" s="40"/>
      <c r="S20" s="39"/>
      <c r="T20" s="37"/>
      <c r="U20" s="133"/>
      <c r="V20" s="39"/>
      <c r="W20" s="49"/>
      <c r="X20" s="53"/>
    </row>
    <row r="21" spans="1:24" ht="15.75">
      <c r="A21" s="36"/>
      <c r="B21" s="37"/>
      <c r="C21" s="38"/>
      <c r="D21" s="39"/>
      <c r="E21" s="37"/>
      <c r="F21" s="40"/>
      <c r="G21" s="36"/>
      <c r="H21" s="37"/>
      <c r="I21" s="38"/>
      <c r="J21" s="156" t="s">
        <v>14</v>
      </c>
      <c r="K21" s="37">
        <v>4.5</v>
      </c>
      <c r="L21" s="133"/>
      <c r="M21" s="36"/>
      <c r="N21" s="49"/>
      <c r="O21" s="53"/>
      <c r="P21" s="39"/>
      <c r="Q21" s="37"/>
      <c r="R21" s="40"/>
      <c r="S21" s="39"/>
      <c r="T21" s="37"/>
      <c r="U21" s="133"/>
      <c r="V21" s="39"/>
      <c r="W21" s="49"/>
      <c r="X21" s="53"/>
    </row>
    <row r="22" spans="1:24" ht="12.75">
      <c r="A22" s="26" t="s">
        <v>379</v>
      </c>
      <c r="B22" s="196"/>
      <c r="C22" s="197"/>
      <c r="D22" s="11" t="s">
        <v>346</v>
      </c>
      <c r="E22" s="10">
        <v>5.5</v>
      </c>
      <c r="F22" s="25">
        <v>-5</v>
      </c>
      <c r="G22" s="26" t="s">
        <v>273</v>
      </c>
      <c r="H22" s="196"/>
      <c r="I22" s="197"/>
      <c r="J22" s="10" t="s">
        <v>144</v>
      </c>
      <c r="K22" s="10">
        <v>6</v>
      </c>
      <c r="L22" s="134">
        <v>-1</v>
      </c>
      <c r="M22" s="26" t="s">
        <v>433</v>
      </c>
      <c r="N22" s="196"/>
      <c r="O22" s="197"/>
      <c r="P22" s="11" t="s">
        <v>558</v>
      </c>
      <c r="Q22" s="10">
        <v>6</v>
      </c>
      <c r="R22" s="25">
        <v>-2</v>
      </c>
      <c r="S22" s="11" t="s">
        <v>456</v>
      </c>
      <c r="T22" s="10">
        <v>6</v>
      </c>
      <c r="U22" s="134"/>
      <c r="V22" s="11" t="s">
        <v>408</v>
      </c>
      <c r="W22" s="54">
        <v>6</v>
      </c>
      <c r="X22" s="55">
        <v>-2</v>
      </c>
    </row>
    <row r="23" spans="1:24" ht="12.75">
      <c r="A23" s="26" t="s">
        <v>15</v>
      </c>
      <c r="B23" s="10">
        <v>6</v>
      </c>
      <c r="C23" s="9"/>
      <c r="D23" s="11" t="s">
        <v>368</v>
      </c>
      <c r="E23" s="10">
        <v>5</v>
      </c>
      <c r="F23" s="25"/>
      <c r="G23" s="26" t="s">
        <v>276</v>
      </c>
      <c r="H23" s="196"/>
      <c r="I23" s="197"/>
      <c r="J23" s="10" t="s">
        <v>14</v>
      </c>
      <c r="K23" s="10">
        <v>4.5</v>
      </c>
      <c r="L23" s="134"/>
      <c r="M23" s="26" t="s">
        <v>425</v>
      </c>
      <c r="N23" s="10">
        <v>6.5</v>
      </c>
      <c r="O23" s="9">
        <v>3</v>
      </c>
      <c r="P23" s="11" t="s">
        <v>466</v>
      </c>
      <c r="Q23" s="10">
        <v>6</v>
      </c>
      <c r="R23" s="25"/>
      <c r="S23" s="11" t="s">
        <v>458</v>
      </c>
      <c r="T23" s="10">
        <v>6</v>
      </c>
      <c r="U23" s="134"/>
      <c r="V23" s="11" t="s">
        <v>499</v>
      </c>
      <c r="W23" s="54">
        <v>5</v>
      </c>
      <c r="X23" s="55"/>
    </row>
    <row r="24" spans="1:24" ht="12.75">
      <c r="A24" s="26" t="s">
        <v>373</v>
      </c>
      <c r="B24" s="10">
        <v>7</v>
      </c>
      <c r="C24" s="9">
        <v>2.5</v>
      </c>
      <c r="D24" s="11" t="s">
        <v>365</v>
      </c>
      <c r="E24" s="196"/>
      <c r="F24" s="206"/>
      <c r="G24" s="26" t="s">
        <v>277</v>
      </c>
      <c r="H24" s="10">
        <v>5</v>
      </c>
      <c r="I24" s="9"/>
      <c r="J24" s="10" t="s">
        <v>557</v>
      </c>
      <c r="K24" s="196"/>
      <c r="L24" s="218"/>
      <c r="M24" s="26" t="s">
        <v>506</v>
      </c>
      <c r="N24" s="196"/>
      <c r="O24" s="197"/>
      <c r="P24" s="11" t="s">
        <v>526</v>
      </c>
      <c r="Q24" s="10">
        <v>6.5</v>
      </c>
      <c r="R24" s="25">
        <v>-0.5</v>
      </c>
      <c r="S24" s="11" t="s">
        <v>491</v>
      </c>
      <c r="T24" s="10">
        <v>7</v>
      </c>
      <c r="U24" s="134">
        <v>3</v>
      </c>
      <c r="V24" s="11" t="s">
        <v>511</v>
      </c>
      <c r="W24" s="211"/>
      <c r="X24" s="212"/>
    </row>
    <row r="25" spans="1:24" ht="12.75">
      <c r="A25" s="26" t="s">
        <v>372</v>
      </c>
      <c r="B25" s="10">
        <v>7</v>
      </c>
      <c r="C25" s="9">
        <v>-0.5</v>
      </c>
      <c r="D25" s="11" t="s">
        <v>362</v>
      </c>
      <c r="E25" s="10">
        <v>5</v>
      </c>
      <c r="F25" s="25"/>
      <c r="G25" s="26" t="s">
        <v>283</v>
      </c>
      <c r="H25" s="10">
        <v>6.5</v>
      </c>
      <c r="I25" s="9"/>
      <c r="J25" s="10" t="s">
        <v>154</v>
      </c>
      <c r="K25" s="10">
        <v>6</v>
      </c>
      <c r="L25" s="134">
        <v>-0.5</v>
      </c>
      <c r="M25" s="26" t="s">
        <v>429</v>
      </c>
      <c r="N25" s="196"/>
      <c r="O25" s="197"/>
      <c r="P25" s="11" t="s">
        <v>477</v>
      </c>
      <c r="Q25" s="10">
        <v>5</v>
      </c>
      <c r="R25" s="25">
        <v>-1</v>
      </c>
      <c r="S25" s="11" t="s">
        <v>530</v>
      </c>
      <c r="T25" s="10">
        <v>6</v>
      </c>
      <c r="U25" s="134"/>
      <c r="V25" s="11" t="s">
        <v>404</v>
      </c>
      <c r="W25" s="54">
        <v>6</v>
      </c>
      <c r="X25" s="55"/>
    </row>
    <row r="26" spans="1:24" ht="12.75">
      <c r="A26" s="26" t="s">
        <v>377</v>
      </c>
      <c r="B26" s="10">
        <v>6</v>
      </c>
      <c r="C26" s="9"/>
      <c r="D26" s="11" t="s">
        <v>363</v>
      </c>
      <c r="E26" s="10">
        <v>6</v>
      </c>
      <c r="F26" s="25"/>
      <c r="G26" s="26" t="s">
        <v>286</v>
      </c>
      <c r="H26" s="10">
        <v>6</v>
      </c>
      <c r="I26" s="9"/>
      <c r="J26" s="10" t="s">
        <v>519</v>
      </c>
      <c r="K26" s="10">
        <v>6</v>
      </c>
      <c r="L26" s="134"/>
      <c r="M26" s="26" t="s">
        <v>521</v>
      </c>
      <c r="N26" s="10">
        <v>7</v>
      </c>
      <c r="O26" s="9">
        <v>2.5</v>
      </c>
      <c r="P26" s="11" t="s">
        <v>559</v>
      </c>
      <c r="Q26" s="10">
        <v>6.5</v>
      </c>
      <c r="R26" s="25"/>
      <c r="S26" s="11" t="s">
        <v>460</v>
      </c>
      <c r="T26" s="10">
        <v>6.5</v>
      </c>
      <c r="U26" s="134"/>
      <c r="V26" s="11" t="s">
        <v>412</v>
      </c>
      <c r="W26" s="54">
        <v>5</v>
      </c>
      <c r="X26" s="55"/>
    </row>
    <row r="27" spans="1:24" ht="12.75">
      <c r="A27" s="26" t="s">
        <v>139</v>
      </c>
      <c r="B27" s="10">
        <v>4</v>
      </c>
      <c r="C27" s="9"/>
      <c r="D27" s="11" t="s">
        <v>349</v>
      </c>
      <c r="E27" s="196"/>
      <c r="F27" s="206"/>
      <c r="G27" s="26" t="s">
        <v>293</v>
      </c>
      <c r="H27" s="10">
        <v>6.5</v>
      </c>
      <c r="I27" s="9"/>
      <c r="J27" s="10" t="s">
        <v>155</v>
      </c>
      <c r="K27" s="10">
        <v>7.5</v>
      </c>
      <c r="L27" s="134">
        <v>5.5</v>
      </c>
      <c r="M27" s="26" t="s">
        <v>431</v>
      </c>
      <c r="N27" s="10">
        <v>5.5</v>
      </c>
      <c r="O27" s="9"/>
      <c r="P27" s="11" t="s">
        <v>480</v>
      </c>
      <c r="Q27" s="196"/>
      <c r="R27" s="206"/>
      <c r="S27" s="11" t="s">
        <v>533</v>
      </c>
      <c r="T27" s="10">
        <v>5.5</v>
      </c>
      <c r="U27" s="134"/>
      <c r="V27" s="11" t="s">
        <v>497</v>
      </c>
      <c r="W27" s="54">
        <v>5</v>
      </c>
      <c r="X27" s="55"/>
    </row>
    <row r="28" spans="1:24" ht="13.5" thickBot="1">
      <c r="A28" s="27" t="s">
        <v>374</v>
      </c>
      <c r="B28" s="31">
        <v>5.5</v>
      </c>
      <c r="C28" s="29">
        <v>-0.5</v>
      </c>
      <c r="D28" s="28" t="s">
        <v>554</v>
      </c>
      <c r="E28" s="31">
        <v>5.5</v>
      </c>
      <c r="F28" s="30">
        <v>-0.5</v>
      </c>
      <c r="G28" s="27" t="s">
        <v>291</v>
      </c>
      <c r="H28" s="31">
        <v>4</v>
      </c>
      <c r="I28" s="29"/>
      <c r="J28" s="31" t="s">
        <v>502</v>
      </c>
      <c r="K28" s="31">
        <v>6</v>
      </c>
      <c r="L28" s="135"/>
      <c r="M28" s="27" t="s">
        <v>432</v>
      </c>
      <c r="N28" s="31">
        <v>5</v>
      </c>
      <c r="O28" s="29"/>
      <c r="P28" s="28" t="s">
        <v>479</v>
      </c>
      <c r="Q28" s="31">
        <v>6</v>
      </c>
      <c r="R28" s="30"/>
      <c r="S28" s="31" t="s">
        <v>461</v>
      </c>
      <c r="T28" s="207"/>
      <c r="U28" s="219"/>
      <c r="V28" s="11" t="s">
        <v>400</v>
      </c>
      <c r="W28" s="154">
        <v>5.5</v>
      </c>
      <c r="X28" s="155">
        <v>-1</v>
      </c>
    </row>
    <row r="29" spans="1:24" ht="16.5" thickBot="1">
      <c r="A29" s="2" t="s">
        <v>0</v>
      </c>
      <c r="B29" s="1">
        <f>SUM(B2:C17)</f>
        <v>68.5</v>
      </c>
      <c r="C29" s="4"/>
      <c r="D29" s="2" t="s">
        <v>0</v>
      </c>
      <c r="E29" s="19">
        <f>SUM(E2:E21)+SUM(F2:F21)</f>
        <v>77.5</v>
      </c>
      <c r="F29" s="63"/>
      <c r="G29" s="128" t="s">
        <v>0</v>
      </c>
      <c r="H29" s="136">
        <f>SUM(H2:I17)</f>
        <v>66.5</v>
      </c>
      <c r="I29" s="4"/>
      <c r="J29" s="128" t="s">
        <v>0</v>
      </c>
      <c r="K29" s="136">
        <f>SUM(K2:K21)+SUM(L2:L21)</f>
        <v>69</v>
      </c>
      <c r="L29" s="4"/>
      <c r="M29" s="128" t="s">
        <v>0</v>
      </c>
      <c r="N29" s="143">
        <f>SUM(N2:N21)+SUM(O2:O21)</f>
        <v>71.5</v>
      </c>
      <c r="O29" s="63"/>
      <c r="P29" s="128" t="s">
        <v>0</v>
      </c>
      <c r="Q29" s="136">
        <f>SUM(Q2:R17,Q19:R21)</f>
        <v>76</v>
      </c>
      <c r="R29" s="63"/>
      <c r="S29" s="2" t="s">
        <v>0</v>
      </c>
      <c r="T29" s="19">
        <f>SUM(T2:T21)+SUM(U2:U21)</f>
        <v>67.5</v>
      </c>
      <c r="U29" s="63"/>
      <c r="V29" s="128" t="s">
        <v>0</v>
      </c>
      <c r="W29" s="139">
        <f>SUM(W2:X17,W19:X19)</f>
        <v>72.5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1</v>
      </c>
      <c r="O30" s="63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2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A1</f>
        <v>Euskal Herria</v>
      </c>
      <c r="B32" s="15">
        <f>B30</f>
        <v>1</v>
      </c>
      <c r="C32" s="16"/>
      <c r="D32" s="14" t="str">
        <f>M1</f>
        <v>Shooters</v>
      </c>
      <c r="E32" s="149">
        <f>N30</f>
        <v>1</v>
      </c>
      <c r="F32" s="5"/>
      <c r="G32" s="14" t="str">
        <f>V1</f>
        <v>L.S.D.</v>
      </c>
      <c r="H32" s="15">
        <f>W30</f>
        <v>2</v>
      </c>
      <c r="I32" s="5"/>
      <c r="J32" s="14" t="str">
        <f>J1</f>
        <v>Amici di Mohammed</v>
      </c>
      <c r="K32" s="15">
        <f>K30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D1</f>
        <v>NcT</v>
      </c>
      <c r="B33" s="14">
        <f>E30</f>
        <v>2</v>
      </c>
      <c r="C33" s="16"/>
      <c r="D33" s="17" t="str">
        <f>P1</f>
        <v>Forza Silvio</v>
      </c>
      <c r="E33" s="14">
        <f>Q30</f>
        <v>2</v>
      </c>
      <c r="F33" s="5"/>
      <c r="G33" s="14" t="str">
        <f>S1</f>
        <v>Calzini</v>
      </c>
      <c r="H33" s="14">
        <f>T30</f>
        <v>1</v>
      </c>
      <c r="I33" s="5"/>
      <c r="J33" s="17" t="str">
        <f>G1</f>
        <v>Gente Felice</v>
      </c>
      <c r="K33" s="14">
        <f>H30</f>
        <v>1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18.28125" style="0" customWidth="1"/>
    <col min="4" max="4" width="24.00390625" style="0" customWidth="1"/>
    <col min="7" max="7" width="24.140625" style="0" customWidth="1"/>
    <col min="10" max="10" width="18.421875" style="0" customWidth="1"/>
    <col min="13" max="13" width="18.28125" style="0" customWidth="1"/>
    <col min="16" max="16" width="18.28125" style="0" customWidth="1"/>
    <col min="19" max="19" width="18.42187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Squadre!E1</f>
        <v>Calzini</v>
      </c>
      <c r="E1" s="59"/>
      <c r="F1" s="62"/>
      <c r="G1" s="58" t="str">
        <f>Squadre!I1</f>
        <v>Amici di Mohammed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Squadre!E32</f>
        <v>Forza Silvio</v>
      </c>
      <c r="Q1" s="59"/>
      <c r="R1" s="62"/>
      <c r="S1" s="58" t="s">
        <v>149</v>
      </c>
      <c r="T1" s="59"/>
      <c r="U1" s="60"/>
      <c r="V1" s="61" t="s">
        <v>148</v>
      </c>
      <c r="W1" s="59"/>
      <c r="X1" s="62"/>
    </row>
    <row r="2" spans="1:24" ht="15.75">
      <c r="A2" s="23" t="s">
        <v>12</v>
      </c>
      <c r="B2" s="12">
        <v>6</v>
      </c>
      <c r="C2" s="8">
        <v>-1</v>
      </c>
      <c r="D2" s="7" t="s">
        <v>547</v>
      </c>
      <c r="E2" s="12">
        <v>6</v>
      </c>
      <c r="F2" s="24">
        <v>-0.5</v>
      </c>
      <c r="G2" s="125" t="s">
        <v>144</v>
      </c>
      <c r="H2" s="203"/>
      <c r="I2" s="204"/>
      <c r="J2" s="23" t="s">
        <v>416</v>
      </c>
      <c r="K2" s="46">
        <v>6</v>
      </c>
      <c r="L2" s="47">
        <v>-1</v>
      </c>
      <c r="M2" s="102" t="s">
        <v>271</v>
      </c>
      <c r="N2" s="12">
        <v>6.5</v>
      </c>
      <c r="O2" s="8">
        <v>-3</v>
      </c>
      <c r="P2" s="7" t="s">
        <v>463</v>
      </c>
      <c r="Q2" s="12">
        <v>6</v>
      </c>
      <c r="R2" s="24">
        <v>-3</v>
      </c>
      <c r="S2" s="23" t="s">
        <v>397</v>
      </c>
      <c r="T2" s="46">
        <v>5.5</v>
      </c>
      <c r="U2" s="51"/>
      <c r="V2" s="7" t="s">
        <v>346</v>
      </c>
      <c r="W2" s="12">
        <v>6</v>
      </c>
      <c r="X2" s="24"/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23"/>
      <c r="K3" s="46"/>
      <c r="L3" s="47"/>
      <c r="M3" s="102"/>
      <c r="N3" s="12"/>
      <c r="O3" s="8"/>
      <c r="P3" s="7"/>
      <c r="Q3" s="12"/>
      <c r="R3" s="24"/>
      <c r="S3" s="23"/>
      <c r="T3" s="46"/>
      <c r="U3" s="51"/>
      <c r="V3" s="7"/>
      <c r="W3" s="12"/>
      <c r="X3" s="24"/>
    </row>
    <row r="4" spans="1:24" ht="15.75">
      <c r="A4" s="23" t="s">
        <v>142</v>
      </c>
      <c r="B4" s="12">
        <v>7</v>
      </c>
      <c r="C4" s="8">
        <v>-0.5</v>
      </c>
      <c r="D4" s="7" t="s">
        <v>202</v>
      </c>
      <c r="E4" s="12">
        <v>6</v>
      </c>
      <c r="F4" s="24"/>
      <c r="G4" s="102" t="s">
        <v>500</v>
      </c>
      <c r="H4" s="12">
        <v>6</v>
      </c>
      <c r="I4" s="8">
        <v>-0.5</v>
      </c>
      <c r="J4" s="23" t="s">
        <v>504</v>
      </c>
      <c r="K4" s="46">
        <v>7</v>
      </c>
      <c r="L4" s="47"/>
      <c r="M4" s="102" t="s">
        <v>280</v>
      </c>
      <c r="N4" s="12">
        <v>6.5</v>
      </c>
      <c r="O4" s="8"/>
      <c r="P4" s="7" t="s">
        <v>464</v>
      </c>
      <c r="Q4" s="12">
        <v>5.5</v>
      </c>
      <c r="R4" s="24"/>
      <c r="S4" s="23" t="s">
        <v>560</v>
      </c>
      <c r="T4" s="46">
        <v>7</v>
      </c>
      <c r="U4" s="51"/>
      <c r="V4" s="7" t="s">
        <v>353</v>
      </c>
      <c r="W4" s="12">
        <v>7</v>
      </c>
      <c r="X4" s="24">
        <v>3</v>
      </c>
    </row>
    <row r="5" spans="1:24" ht="15.75">
      <c r="A5" s="23" t="s">
        <v>378</v>
      </c>
      <c r="B5" s="12">
        <v>6</v>
      </c>
      <c r="C5" s="8"/>
      <c r="D5" s="7" t="s">
        <v>200</v>
      </c>
      <c r="E5" s="12">
        <v>5.5</v>
      </c>
      <c r="F5" s="24"/>
      <c r="G5" s="102" t="s">
        <v>516</v>
      </c>
      <c r="H5" s="12">
        <v>6.5</v>
      </c>
      <c r="I5" s="8"/>
      <c r="J5" s="23" t="s">
        <v>418</v>
      </c>
      <c r="K5" s="46">
        <v>5.5</v>
      </c>
      <c r="L5" s="47"/>
      <c r="M5" s="102" t="s">
        <v>275</v>
      </c>
      <c r="N5" s="12">
        <v>6</v>
      </c>
      <c r="O5" s="8">
        <v>-0.5</v>
      </c>
      <c r="P5" s="106" t="s">
        <v>476</v>
      </c>
      <c r="Q5" s="203"/>
      <c r="R5" s="216"/>
      <c r="S5" s="23" t="s">
        <v>399</v>
      </c>
      <c r="T5" s="46">
        <v>5.5</v>
      </c>
      <c r="U5" s="51">
        <v>-0.5</v>
      </c>
      <c r="V5" s="7" t="s">
        <v>552</v>
      </c>
      <c r="W5" s="12">
        <v>6</v>
      </c>
      <c r="X5" s="24"/>
    </row>
    <row r="6" spans="1:24" ht="15.75">
      <c r="A6" s="23" t="s">
        <v>512</v>
      </c>
      <c r="B6" s="12">
        <v>6</v>
      </c>
      <c r="C6" s="8"/>
      <c r="D6" s="7" t="s">
        <v>199</v>
      </c>
      <c r="E6" s="12">
        <v>5.5</v>
      </c>
      <c r="F6" s="24">
        <v>-0.5</v>
      </c>
      <c r="G6" s="102" t="s">
        <v>146</v>
      </c>
      <c r="H6" s="12">
        <v>5</v>
      </c>
      <c r="I6" s="8"/>
      <c r="J6" s="23" t="s">
        <v>417</v>
      </c>
      <c r="K6" s="46">
        <v>5</v>
      </c>
      <c r="L6" s="47"/>
      <c r="M6" s="102" t="s">
        <v>495</v>
      </c>
      <c r="N6" s="12">
        <v>6</v>
      </c>
      <c r="O6" s="8"/>
      <c r="P6" s="7" t="s">
        <v>467</v>
      </c>
      <c r="Q6" s="12">
        <v>6.5</v>
      </c>
      <c r="R6" s="24"/>
      <c r="S6" s="23" t="s">
        <v>398</v>
      </c>
      <c r="T6" s="46">
        <v>6</v>
      </c>
      <c r="U6" s="51"/>
      <c r="V6" s="7" t="s">
        <v>355</v>
      </c>
      <c r="W6" s="12">
        <v>7</v>
      </c>
      <c r="X6" s="24"/>
    </row>
    <row r="7" spans="1:24" ht="15.75">
      <c r="A7" s="107" t="s">
        <v>376</v>
      </c>
      <c r="B7" s="203"/>
      <c r="C7" s="204"/>
      <c r="D7" s="7"/>
      <c r="E7" s="12"/>
      <c r="F7" s="24"/>
      <c r="G7" s="102" t="s">
        <v>155</v>
      </c>
      <c r="H7" s="12">
        <v>6</v>
      </c>
      <c r="I7" s="8"/>
      <c r="J7" s="7" t="s">
        <v>419</v>
      </c>
      <c r="K7" s="46">
        <v>5</v>
      </c>
      <c r="L7" s="47"/>
      <c r="M7" s="102" t="s">
        <v>274</v>
      </c>
      <c r="N7" s="12">
        <v>6</v>
      </c>
      <c r="O7" s="8"/>
      <c r="P7" s="7" t="s">
        <v>465</v>
      </c>
      <c r="Q7" s="12">
        <v>5.5</v>
      </c>
      <c r="R7" s="24">
        <v>-0.5</v>
      </c>
      <c r="S7" s="23" t="s">
        <v>409</v>
      </c>
      <c r="T7" s="46">
        <v>6</v>
      </c>
      <c r="U7" s="51"/>
      <c r="V7" s="7"/>
      <c r="W7" s="12"/>
      <c r="X7" s="24"/>
    </row>
    <row r="8" spans="1:24" ht="15.75">
      <c r="A8" s="23"/>
      <c r="B8" s="12"/>
      <c r="C8" s="8"/>
      <c r="D8" s="7" t="s">
        <v>213</v>
      </c>
      <c r="E8" s="12">
        <v>5</v>
      </c>
      <c r="F8" s="24"/>
      <c r="G8" s="102"/>
      <c r="H8" s="12"/>
      <c r="I8" s="8"/>
      <c r="J8" s="7"/>
      <c r="K8" s="46"/>
      <c r="L8" s="47"/>
      <c r="M8" s="102"/>
      <c r="N8" s="12"/>
      <c r="O8" s="8"/>
      <c r="P8" s="106"/>
      <c r="Q8" s="12"/>
      <c r="R8" s="24"/>
      <c r="S8" s="23"/>
      <c r="T8" s="46"/>
      <c r="U8" s="51"/>
      <c r="V8" s="7" t="s">
        <v>358</v>
      </c>
      <c r="W8" s="12">
        <v>6</v>
      </c>
      <c r="X8" s="24">
        <v>1</v>
      </c>
    </row>
    <row r="9" spans="1:24" ht="15.75">
      <c r="A9" s="23" t="s">
        <v>18</v>
      </c>
      <c r="B9" s="12">
        <v>5</v>
      </c>
      <c r="C9" s="8"/>
      <c r="D9" s="7" t="s">
        <v>211</v>
      </c>
      <c r="E9" s="12">
        <v>5.5</v>
      </c>
      <c r="F9" s="24"/>
      <c r="G9" s="102" t="s">
        <v>150</v>
      </c>
      <c r="H9" s="12">
        <v>6</v>
      </c>
      <c r="I9" s="8"/>
      <c r="J9" s="7" t="s">
        <v>430</v>
      </c>
      <c r="K9" s="46">
        <v>5.5</v>
      </c>
      <c r="L9" s="47">
        <v>-0.5</v>
      </c>
      <c r="M9" s="102" t="s">
        <v>284</v>
      </c>
      <c r="N9" s="12">
        <v>6</v>
      </c>
      <c r="O9" s="8"/>
      <c r="P9" s="7" t="s">
        <v>559</v>
      </c>
      <c r="Q9" s="12">
        <v>7</v>
      </c>
      <c r="R9" s="24">
        <v>3</v>
      </c>
      <c r="S9" s="23" t="s">
        <v>404</v>
      </c>
      <c r="T9" s="46">
        <v>6.5</v>
      </c>
      <c r="U9" s="51">
        <v>1</v>
      </c>
      <c r="V9" s="7" t="s">
        <v>360</v>
      </c>
      <c r="W9" s="12">
        <v>6</v>
      </c>
      <c r="X9" s="24"/>
    </row>
    <row r="10" spans="1:24" ht="15.75">
      <c r="A10" s="23" t="s">
        <v>372</v>
      </c>
      <c r="B10" s="12">
        <v>6</v>
      </c>
      <c r="C10" s="8"/>
      <c r="D10" s="7" t="s">
        <v>209</v>
      </c>
      <c r="E10" s="12">
        <v>6.5</v>
      </c>
      <c r="F10" s="24">
        <v>1</v>
      </c>
      <c r="G10" s="102" t="s">
        <v>20</v>
      </c>
      <c r="H10" s="12">
        <v>6</v>
      </c>
      <c r="I10" s="8"/>
      <c r="J10" s="7" t="s">
        <v>521</v>
      </c>
      <c r="K10" s="46">
        <v>6</v>
      </c>
      <c r="L10" s="47"/>
      <c r="M10" s="102" t="s">
        <v>288</v>
      </c>
      <c r="N10" s="12">
        <v>5</v>
      </c>
      <c r="O10" s="8"/>
      <c r="P10" s="7" t="s">
        <v>503</v>
      </c>
      <c r="Q10" s="12">
        <v>6.5</v>
      </c>
      <c r="R10" s="24">
        <v>2.5</v>
      </c>
      <c r="S10" s="23" t="s">
        <v>402</v>
      </c>
      <c r="T10" s="46">
        <v>7</v>
      </c>
      <c r="U10" s="51">
        <v>6</v>
      </c>
      <c r="V10" s="7" t="s">
        <v>364</v>
      </c>
      <c r="W10" s="12">
        <v>6.5</v>
      </c>
      <c r="X10" s="24"/>
    </row>
    <row r="11" spans="1:24" ht="15.75">
      <c r="A11" s="23" t="s">
        <v>141</v>
      </c>
      <c r="B11" s="12">
        <v>5.5</v>
      </c>
      <c r="C11" s="8"/>
      <c r="D11" s="7" t="s">
        <v>489</v>
      </c>
      <c r="E11" s="12">
        <v>6.5</v>
      </c>
      <c r="F11" s="24"/>
      <c r="G11" s="102" t="s">
        <v>17</v>
      </c>
      <c r="H11" s="12">
        <v>6</v>
      </c>
      <c r="I11" s="8">
        <v>-0.5</v>
      </c>
      <c r="J11" s="7" t="s">
        <v>423</v>
      </c>
      <c r="K11" s="46">
        <v>7</v>
      </c>
      <c r="L11" s="47"/>
      <c r="M11" s="102" t="s">
        <v>287</v>
      </c>
      <c r="N11" s="12">
        <v>6</v>
      </c>
      <c r="O11" s="8"/>
      <c r="P11" s="7" t="s">
        <v>468</v>
      </c>
      <c r="Q11" s="12">
        <v>7</v>
      </c>
      <c r="R11" s="24">
        <v>4</v>
      </c>
      <c r="S11" s="23" t="s">
        <v>498</v>
      </c>
      <c r="T11" s="46">
        <v>6</v>
      </c>
      <c r="U11" s="51">
        <v>-0.5</v>
      </c>
      <c r="V11" s="106" t="s">
        <v>363</v>
      </c>
      <c r="W11" s="203"/>
      <c r="X11" s="216"/>
    </row>
    <row r="12" spans="1:24" ht="15.75">
      <c r="A12" s="23"/>
      <c r="B12" s="12"/>
      <c r="C12" s="8"/>
      <c r="D12" s="7" t="s">
        <v>214</v>
      </c>
      <c r="E12" s="12">
        <v>6</v>
      </c>
      <c r="F12" s="24"/>
      <c r="G12" s="102"/>
      <c r="H12" s="12"/>
      <c r="I12" s="8"/>
      <c r="J12" s="7"/>
      <c r="K12" s="46"/>
      <c r="L12" s="47"/>
      <c r="M12" s="102"/>
      <c r="N12" s="12"/>
      <c r="O12" s="8"/>
      <c r="P12" s="7"/>
      <c r="Q12" s="12"/>
      <c r="R12" s="24"/>
      <c r="S12" s="23"/>
      <c r="T12" s="46"/>
      <c r="U12" s="51"/>
      <c r="V12" s="7"/>
      <c r="W12" s="12"/>
      <c r="X12" s="24"/>
    </row>
    <row r="13" spans="1:24" ht="15.75">
      <c r="A13" s="23" t="s">
        <v>373</v>
      </c>
      <c r="B13" s="12">
        <v>6.5</v>
      </c>
      <c r="C13" s="8">
        <v>3</v>
      </c>
      <c r="D13" s="7"/>
      <c r="E13" s="12"/>
      <c r="F13" s="24"/>
      <c r="G13" s="125" t="s">
        <v>13</v>
      </c>
      <c r="H13" s="203"/>
      <c r="I13" s="204"/>
      <c r="J13" s="7" t="s">
        <v>425</v>
      </c>
      <c r="K13" s="182">
        <v>6.5</v>
      </c>
      <c r="L13" s="157">
        <v>-0.5</v>
      </c>
      <c r="M13" s="102" t="s">
        <v>293</v>
      </c>
      <c r="N13" s="12">
        <v>6</v>
      </c>
      <c r="O13" s="8"/>
      <c r="P13" s="7" t="s">
        <v>472</v>
      </c>
      <c r="Q13" s="12">
        <v>6.5</v>
      </c>
      <c r="R13" s="24">
        <v>3</v>
      </c>
      <c r="S13" s="23" t="s">
        <v>413</v>
      </c>
      <c r="T13" s="46">
        <v>6.5</v>
      </c>
      <c r="U13" s="51">
        <v>3</v>
      </c>
      <c r="V13" s="7" t="s">
        <v>369</v>
      </c>
      <c r="W13" s="12">
        <v>6.5</v>
      </c>
      <c r="X13" s="24">
        <v>3</v>
      </c>
    </row>
    <row r="14" spans="1:24" ht="15.75">
      <c r="A14" s="23" t="s">
        <v>485</v>
      </c>
      <c r="B14" s="12">
        <v>5.5</v>
      </c>
      <c r="C14" s="8"/>
      <c r="D14" s="7" t="s">
        <v>453</v>
      </c>
      <c r="E14" s="221">
        <v>7.5</v>
      </c>
      <c r="F14" s="158">
        <v>9</v>
      </c>
      <c r="G14" s="102" t="s">
        <v>22</v>
      </c>
      <c r="H14" s="12">
        <v>6.5</v>
      </c>
      <c r="I14" s="8"/>
      <c r="J14" s="7" t="s">
        <v>424</v>
      </c>
      <c r="K14" s="46">
        <v>7</v>
      </c>
      <c r="L14" s="47">
        <v>2</v>
      </c>
      <c r="M14" s="102" t="s">
        <v>295</v>
      </c>
      <c r="N14" s="12">
        <v>8</v>
      </c>
      <c r="O14" s="8">
        <v>4</v>
      </c>
      <c r="P14" s="7" t="s">
        <v>471</v>
      </c>
      <c r="Q14" s="12">
        <v>5.5</v>
      </c>
      <c r="R14" s="24">
        <v>-0.5</v>
      </c>
      <c r="S14" s="23" t="s">
        <v>407</v>
      </c>
      <c r="T14" s="46">
        <v>4.5</v>
      </c>
      <c r="U14" s="51"/>
      <c r="V14" s="7" t="s">
        <v>366</v>
      </c>
      <c r="W14" s="12">
        <v>6</v>
      </c>
      <c r="X14" s="24"/>
    </row>
    <row r="15" spans="1:24" ht="15.75">
      <c r="A15" s="23" t="s">
        <v>9</v>
      </c>
      <c r="B15" s="12">
        <v>5.5</v>
      </c>
      <c r="C15" s="8">
        <v>-0.5</v>
      </c>
      <c r="D15" s="7" t="s">
        <v>454</v>
      </c>
      <c r="E15" s="12">
        <v>5</v>
      </c>
      <c r="F15" s="24">
        <v>3</v>
      </c>
      <c r="G15" s="102" t="s">
        <v>14</v>
      </c>
      <c r="H15" s="12">
        <v>5</v>
      </c>
      <c r="I15" s="8">
        <v>2.5</v>
      </c>
      <c r="J15" s="106" t="s">
        <v>426</v>
      </c>
      <c r="K15" s="201"/>
      <c r="L15" s="202"/>
      <c r="M15" s="125" t="s">
        <v>292</v>
      </c>
      <c r="N15" s="203"/>
      <c r="O15" s="204"/>
      <c r="P15" s="7" t="s">
        <v>473</v>
      </c>
      <c r="Q15" s="12">
        <v>6.5</v>
      </c>
      <c r="R15" s="24">
        <v>3</v>
      </c>
      <c r="S15" s="23" t="s">
        <v>414</v>
      </c>
      <c r="T15" s="46"/>
      <c r="U15" s="51"/>
      <c r="V15" s="7" t="s">
        <v>370</v>
      </c>
      <c r="W15" s="12">
        <v>5.5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 t="s">
        <v>7</v>
      </c>
      <c r="B17" s="37">
        <v>5.5</v>
      </c>
      <c r="C17" s="38"/>
      <c r="D17" s="39"/>
      <c r="E17" s="37"/>
      <c r="F17" s="40"/>
      <c r="G17" s="105" t="s">
        <v>566</v>
      </c>
      <c r="H17" s="37">
        <v>3</v>
      </c>
      <c r="I17" s="38"/>
      <c r="J17" s="39" t="s">
        <v>506</v>
      </c>
      <c r="K17" s="37">
        <v>5</v>
      </c>
      <c r="L17" s="40"/>
      <c r="M17" s="36" t="s">
        <v>567</v>
      </c>
      <c r="N17" s="37">
        <v>5</v>
      </c>
      <c r="O17" s="38"/>
      <c r="P17" s="39" t="s">
        <v>466</v>
      </c>
      <c r="Q17" s="37">
        <v>6.5</v>
      </c>
      <c r="R17" s="40"/>
      <c r="S17" s="36" t="s">
        <v>568</v>
      </c>
      <c r="T17" s="49">
        <v>5.5</v>
      </c>
      <c r="U17" s="53">
        <v>0.5</v>
      </c>
      <c r="V17" s="39" t="s">
        <v>439</v>
      </c>
      <c r="W17" s="37">
        <v>5.5</v>
      </c>
      <c r="X17" s="40"/>
    </row>
    <row r="18" spans="1:24" ht="15.75">
      <c r="A18" s="36"/>
      <c r="B18" s="37"/>
      <c r="C18" s="38"/>
      <c r="D18" s="39"/>
      <c r="E18" s="37"/>
      <c r="F18" s="40"/>
      <c r="G18" s="105" t="s">
        <v>152</v>
      </c>
      <c r="H18" s="37">
        <v>6.5</v>
      </c>
      <c r="I18" s="38">
        <v>3</v>
      </c>
      <c r="J18" s="39"/>
      <c r="K18" s="49"/>
      <c r="L18" s="50"/>
      <c r="M18" s="36"/>
      <c r="N18" s="37"/>
      <c r="O18" s="38"/>
      <c r="P18" s="39"/>
      <c r="Q18" s="37"/>
      <c r="R18" s="40"/>
      <c r="S18" s="36"/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105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37"/>
      <c r="X19" s="40"/>
    </row>
    <row r="20" spans="1:24" ht="15.75">
      <c r="A20" s="108" t="s">
        <v>482</v>
      </c>
      <c r="B20" s="109"/>
      <c r="C20" s="110">
        <v>1</v>
      </c>
      <c r="D20" s="111"/>
      <c r="E20" s="109"/>
      <c r="F20" s="112"/>
      <c r="G20" s="108" t="s">
        <v>482</v>
      </c>
      <c r="H20" s="109"/>
      <c r="I20" s="110">
        <v>0</v>
      </c>
      <c r="J20" s="108" t="s">
        <v>482</v>
      </c>
      <c r="K20" s="115"/>
      <c r="L20" s="116">
        <v>0</v>
      </c>
      <c r="M20" s="108" t="s">
        <v>482</v>
      </c>
      <c r="N20" s="109"/>
      <c r="O20" s="110">
        <v>1</v>
      </c>
      <c r="P20" s="108" t="s">
        <v>482</v>
      </c>
      <c r="Q20" s="109"/>
      <c r="R20" s="112">
        <v>1</v>
      </c>
      <c r="S20" s="108" t="s">
        <v>482</v>
      </c>
      <c r="T20" s="115"/>
      <c r="U20" s="117">
        <v>1</v>
      </c>
      <c r="V20" s="111"/>
      <c r="W20" s="109"/>
      <c r="X20" s="112"/>
    </row>
    <row r="21" spans="1:24" ht="15.75">
      <c r="A21" s="108" t="s">
        <v>483</v>
      </c>
      <c r="B21" s="109">
        <f>SUM(B2,B4,B5,B6)</f>
        <v>25</v>
      </c>
      <c r="C21" s="110">
        <f>SUM(6.25)</f>
        <v>6.25</v>
      </c>
      <c r="D21" s="111"/>
      <c r="E21" s="109"/>
      <c r="F21" s="112"/>
      <c r="G21" s="108" t="s">
        <v>483</v>
      </c>
      <c r="H21" s="109">
        <f>SUM(H4,H5,H7,I17)</f>
        <v>18.5</v>
      </c>
      <c r="I21" s="110">
        <f>SUM(5.375)</f>
        <v>5.375</v>
      </c>
      <c r="J21" s="108" t="s">
        <v>483</v>
      </c>
      <c r="K21" s="115">
        <f>SUM(K2,K4,K5,K6)</f>
        <v>23.5</v>
      </c>
      <c r="L21" s="116">
        <f>SUM(5.875)</f>
        <v>5.875</v>
      </c>
      <c r="M21" s="108" t="s">
        <v>483</v>
      </c>
      <c r="N21" s="109">
        <f>SUM(N2,N4,N5,N6)</f>
        <v>25</v>
      </c>
      <c r="O21" s="110">
        <f>SUM(6.25)</f>
        <v>6.25</v>
      </c>
      <c r="P21" s="108" t="s">
        <v>483</v>
      </c>
      <c r="Q21" s="109">
        <f>SUM(Q2,Q6,Q17,Q4)</f>
        <v>24.5</v>
      </c>
      <c r="R21" s="112">
        <f>SUM(6.125)</f>
        <v>6.125</v>
      </c>
      <c r="S21" s="108" t="s">
        <v>483</v>
      </c>
      <c r="T21" s="115">
        <f>SUM(T2,T4,T6,T7)</f>
        <v>24.5</v>
      </c>
      <c r="U21" s="117">
        <f>SUM(6.125)</f>
        <v>6.125</v>
      </c>
      <c r="V21" s="111"/>
      <c r="W21" s="109"/>
      <c r="X21" s="112"/>
    </row>
    <row r="22" spans="1:24" ht="12.75">
      <c r="A22" s="26" t="s">
        <v>379</v>
      </c>
      <c r="B22" s="196"/>
      <c r="C22" s="197"/>
      <c r="D22" s="11" t="s">
        <v>198</v>
      </c>
      <c r="E22" s="10"/>
      <c r="F22" s="25"/>
      <c r="G22" s="103" t="s">
        <v>539</v>
      </c>
      <c r="H22" s="196"/>
      <c r="I22" s="196"/>
      <c r="J22" s="11" t="s">
        <v>433</v>
      </c>
      <c r="K22" s="196"/>
      <c r="L22" s="206"/>
      <c r="M22" s="103" t="s">
        <v>273</v>
      </c>
      <c r="N22" s="196"/>
      <c r="O22" s="197"/>
      <c r="P22" s="11" t="s">
        <v>474</v>
      </c>
      <c r="Q22" s="10"/>
      <c r="R22" s="25">
        <v>-1</v>
      </c>
      <c r="S22" s="26" t="s">
        <v>408</v>
      </c>
      <c r="T22" s="54"/>
      <c r="U22" s="55"/>
      <c r="V22" s="11" t="s">
        <v>348</v>
      </c>
      <c r="W22" s="10"/>
      <c r="X22" s="25"/>
    </row>
    <row r="23" spans="1:24" ht="12.75">
      <c r="A23" s="26" t="s">
        <v>15</v>
      </c>
      <c r="B23" s="10"/>
      <c r="C23" s="9">
        <v>3</v>
      </c>
      <c r="D23" s="11" t="s">
        <v>562</v>
      </c>
      <c r="E23" s="10"/>
      <c r="F23" s="25"/>
      <c r="G23" s="103" t="s">
        <v>152</v>
      </c>
      <c r="H23" s="10"/>
      <c r="I23" s="10">
        <v>3</v>
      </c>
      <c r="J23" s="11" t="s">
        <v>506</v>
      </c>
      <c r="K23" s="10">
        <v>5</v>
      </c>
      <c r="L23" s="25"/>
      <c r="M23" s="103" t="s">
        <v>276</v>
      </c>
      <c r="N23" s="10">
        <v>6.5</v>
      </c>
      <c r="O23" s="9"/>
      <c r="P23" s="11" t="s">
        <v>466</v>
      </c>
      <c r="Q23" s="10">
        <v>6.5</v>
      </c>
      <c r="R23" s="25"/>
      <c r="S23" s="26" t="s">
        <v>405</v>
      </c>
      <c r="T23" s="54">
        <v>5.5</v>
      </c>
      <c r="U23" s="55">
        <v>0.5</v>
      </c>
      <c r="V23" s="11" t="s">
        <v>368</v>
      </c>
      <c r="W23" s="10"/>
      <c r="X23" s="25"/>
    </row>
    <row r="24" spans="1:24" ht="12.75">
      <c r="A24" s="26" t="s">
        <v>486</v>
      </c>
      <c r="B24" s="10"/>
      <c r="C24" s="9"/>
      <c r="D24" s="11" t="s">
        <v>490</v>
      </c>
      <c r="E24" s="10"/>
      <c r="F24" s="25"/>
      <c r="G24" s="103" t="s">
        <v>143</v>
      </c>
      <c r="H24" s="10"/>
      <c r="I24" s="10"/>
      <c r="J24" s="11" t="s">
        <v>427</v>
      </c>
      <c r="K24" s="196"/>
      <c r="L24" s="206"/>
      <c r="M24" s="103" t="s">
        <v>565</v>
      </c>
      <c r="N24" s="10">
        <v>6</v>
      </c>
      <c r="O24" s="9"/>
      <c r="P24" s="11" t="s">
        <v>563</v>
      </c>
      <c r="Q24" s="10"/>
      <c r="R24" s="25"/>
      <c r="S24" s="26" t="s">
        <v>511</v>
      </c>
      <c r="T24" s="54"/>
      <c r="U24" s="55"/>
      <c r="V24" s="11" t="s">
        <v>367</v>
      </c>
      <c r="W24" s="10"/>
      <c r="X24" s="25">
        <v>3</v>
      </c>
    </row>
    <row r="25" spans="1:24" ht="12.75">
      <c r="A25" s="26" t="s">
        <v>377</v>
      </c>
      <c r="B25" s="10"/>
      <c r="C25" s="9"/>
      <c r="D25" s="11" t="s">
        <v>212</v>
      </c>
      <c r="E25" s="10"/>
      <c r="F25" s="25"/>
      <c r="G25" s="103" t="s">
        <v>154</v>
      </c>
      <c r="H25" s="10"/>
      <c r="I25" s="10"/>
      <c r="J25" s="11" t="s">
        <v>421</v>
      </c>
      <c r="K25" s="10"/>
      <c r="L25" s="25"/>
      <c r="M25" s="103" t="s">
        <v>283</v>
      </c>
      <c r="N25" s="10">
        <v>6.5</v>
      </c>
      <c r="O25" s="9"/>
      <c r="P25" s="11" t="s">
        <v>478</v>
      </c>
      <c r="Q25" s="10"/>
      <c r="R25" s="25"/>
      <c r="S25" s="26" t="s">
        <v>403</v>
      </c>
      <c r="T25" s="54"/>
      <c r="U25" s="55"/>
      <c r="V25" s="11" t="s">
        <v>357</v>
      </c>
      <c r="W25" s="10">
        <v>5.5</v>
      </c>
      <c r="X25" s="25"/>
    </row>
    <row r="26" spans="1:24" ht="12.75">
      <c r="A26" s="26" t="s">
        <v>513</v>
      </c>
      <c r="B26" s="10"/>
      <c r="C26" s="9"/>
      <c r="D26" s="11" t="s">
        <v>215</v>
      </c>
      <c r="E26" s="10"/>
      <c r="F26" s="25">
        <v>1</v>
      </c>
      <c r="G26" s="103" t="s">
        <v>8</v>
      </c>
      <c r="H26" s="10"/>
      <c r="I26" s="10"/>
      <c r="J26" s="11" t="s">
        <v>429</v>
      </c>
      <c r="K26" s="10"/>
      <c r="L26" s="25"/>
      <c r="M26" s="103" t="s">
        <v>286</v>
      </c>
      <c r="N26" s="10">
        <v>5</v>
      </c>
      <c r="O26" s="9">
        <v>-1</v>
      </c>
      <c r="P26" s="11" t="s">
        <v>479</v>
      </c>
      <c r="Q26" s="10">
        <v>5.5</v>
      </c>
      <c r="R26" s="25"/>
      <c r="S26" s="26" t="s">
        <v>412</v>
      </c>
      <c r="T26" s="54"/>
      <c r="U26" s="55"/>
      <c r="V26" s="11" t="s">
        <v>361</v>
      </c>
      <c r="W26" s="10">
        <v>6.5</v>
      </c>
      <c r="X26" s="25">
        <v>-0.5</v>
      </c>
    </row>
    <row r="27" spans="1:24" ht="12.75">
      <c r="A27" s="26" t="s">
        <v>7</v>
      </c>
      <c r="B27" s="10">
        <v>5.5</v>
      </c>
      <c r="C27" s="9"/>
      <c r="D27" s="11" t="s">
        <v>488</v>
      </c>
      <c r="E27" s="10"/>
      <c r="F27" s="25"/>
      <c r="G27" s="103" t="s">
        <v>561</v>
      </c>
      <c r="H27" s="10"/>
      <c r="I27" s="10"/>
      <c r="J27" s="11" t="s">
        <v>431</v>
      </c>
      <c r="K27" s="10"/>
      <c r="L27" s="25"/>
      <c r="M27" s="103" t="s">
        <v>290</v>
      </c>
      <c r="N27" s="196"/>
      <c r="O27" s="197"/>
      <c r="P27" s="11" t="s">
        <v>541</v>
      </c>
      <c r="Q27" s="10"/>
      <c r="R27" s="25"/>
      <c r="S27" s="26" t="s">
        <v>497</v>
      </c>
      <c r="T27" s="54"/>
      <c r="U27" s="55"/>
      <c r="V27" s="11" t="s">
        <v>554</v>
      </c>
      <c r="W27" s="10"/>
      <c r="X27" s="25"/>
    </row>
    <row r="28" spans="1:24" ht="13.5" thickBot="1">
      <c r="A28" s="27" t="s">
        <v>374</v>
      </c>
      <c r="B28" s="31">
        <v>6.5</v>
      </c>
      <c r="C28" s="29"/>
      <c r="D28" s="31" t="s">
        <v>548</v>
      </c>
      <c r="E28" s="31">
        <v>6.5</v>
      </c>
      <c r="F28" s="30"/>
      <c r="G28" s="104" t="s">
        <v>140</v>
      </c>
      <c r="H28" s="31">
        <v>5</v>
      </c>
      <c r="I28" s="31"/>
      <c r="J28" s="28" t="s">
        <v>432</v>
      </c>
      <c r="K28" s="31"/>
      <c r="L28" s="30"/>
      <c r="M28" s="104" t="s">
        <v>291</v>
      </c>
      <c r="N28" s="31">
        <v>5</v>
      </c>
      <c r="O28" s="29"/>
      <c r="P28" s="28" t="s">
        <v>480</v>
      </c>
      <c r="Q28" s="31"/>
      <c r="R28" s="30"/>
      <c r="S28" s="27" t="s">
        <v>410</v>
      </c>
      <c r="T28" s="56"/>
      <c r="U28" s="57"/>
      <c r="V28" s="28" t="s">
        <v>564</v>
      </c>
      <c r="W28" s="31"/>
      <c r="X28" s="30">
        <v>-0.5</v>
      </c>
    </row>
    <row r="29" spans="1:24" ht="16.5" thickBot="1">
      <c r="A29" s="2" t="s">
        <v>0</v>
      </c>
      <c r="B29" s="1">
        <f>SUM(B2:C20)</f>
        <v>66.5</v>
      </c>
      <c r="C29" s="4"/>
      <c r="D29" s="2" t="s">
        <v>0</v>
      </c>
      <c r="E29" s="19">
        <f>SUM(E2:E19)+SUM(F2:F19)</f>
        <v>77</v>
      </c>
      <c r="F29" s="63"/>
      <c r="G29" s="2" t="s">
        <v>0</v>
      </c>
      <c r="H29" s="19">
        <f>SUM(H2:I20)</f>
        <v>67</v>
      </c>
      <c r="I29" s="4"/>
      <c r="J29" s="2" t="s">
        <v>0</v>
      </c>
      <c r="K29" s="44">
        <f>SUM(K2:L20)</f>
        <v>65.5</v>
      </c>
      <c r="L29" s="63"/>
      <c r="M29" s="2" t="s">
        <v>0</v>
      </c>
      <c r="N29" s="19">
        <f>SUM(N2:O20)</f>
        <v>68.5</v>
      </c>
      <c r="O29" s="4"/>
      <c r="P29" s="2" t="s">
        <v>0</v>
      </c>
      <c r="Q29" s="19">
        <f>SUM(Q2:R20)</f>
        <v>81.5</v>
      </c>
      <c r="R29" s="63"/>
      <c r="S29" s="2" t="s">
        <v>0</v>
      </c>
      <c r="T29" s="43">
        <f>SUM(T2:U20)</f>
        <v>76.5</v>
      </c>
      <c r="U29" s="4"/>
      <c r="V29" s="2" t="s">
        <v>0</v>
      </c>
      <c r="W29" s="19">
        <f>SUM(W2:X20)</f>
        <v>75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1</v>
      </c>
      <c r="O30" s="4"/>
      <c r="P30" s="3" t="s">
        <v>1</v>
      </c>
      <c r="Q30" s="1">
        <f>IF(ISERROR(FLOOR(PRODUCT(SUM(Q29,-60),1/6),1)),0,FLOOR(PRODUCT(SUM(Q29,-60),1/6),1))</f>
        <v>3</v>
      </c>
      <c r="R30" s="63"/>
      <c r="S30" s="3" t="s">
        <v>1</v>
      </c>
      <c r="T30" s="1">
        <f>IF(ISERROR(FLOOR(PRODUCT(SUM(T29,-60),1/6),1)),0,FLOOR(PRODUCT(SUM(T29,-60),1/6),1))</f>
        <v>2</v>
      </c>
      <c r="U30" s="4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">
        <v>23</v>
      </c>
      <c r="B32" s="15">
        <f>W30</f>
        <v>2</v>
      </c>
      <c r="C32" s="16"/>
      <c r="D32" s="13" t="str">
        <f>J1</f>
        <v>Shooters</v>
      </c>
      <c r="E32" s="14">
        <f>K30</f>
        <v>0</v>
      </c>
      <c r="F32" s="16"/>
      <c r="G32" s="14" t="str">
        <f>M1</f>
        <v>Gente Felice</v>
      </c>
      <c r="H32" s="15">
        <f>N30</f>
        <v>1</v>
      </c>
      <c r="I32" s="16"/>
      <c r="J32" s="14" t="str">
        <f>A1</f>
        <v>Euskal Herria</v>
      </c>
      <c r="K32" s="15">
        <f>B30</f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S1</f>
        <v>L.S.D.</v>
      </c>
      <c r="B33" s="14">
        <f>T30</f>
        <v>2</v>
      </c>
      <c r="C33" s="16"/>
      <c r="D33" s="14" t="str">
        <f>G1</f>
        <v>Amici di Mohammed</v>
      </c>
      <c r="E33" s="18">
        <f>H30</f>
        <v>1</v>
      </c>
      <c r="F33" s="16"/>
      <c r="G33" s="17" t="s">
        <v>26</v>
      </c>
      <c r="H33" s="14">
        <f>Q30</f>
        <v>3</v>
      </c>
      <c r="I33" s="16"/>
      <c r="J33" s="17" t="s">
        <v>10</v>
      </c>
      <c r="K33" s="14">
        <f>E30</f>
        <v>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O12" sqref="O12"/>
    </sheetView>
  </sheetViews>
  <sheetFormatPr defaultColWidth="9.140625" defaultRowHeight="12.75"/>
  <cols>
    <col min="1" max="1" width="18.28125" style="0" customWidth="1"/>
    <col min="4" max="4" width="18.57421875" style="0" customWidth="1"/>
    <col min="7" max="7" width="18.28125" style="0" customWidth="1"/>
    <col min="10" max="10" width="24.2812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Squadre!M1</f>
        <v>Shooters</v>
      </c>
      <c r="E1" s="59"/>
      <c r="F1" s="62"/>
      <c r="G1" s="58" t="str">
        <f>Squadre!E32</f>
        <v>Forza Silvio</v>
      </c>
      <c r="H1" s="59"/>
      <c r="I1" s="60"/>
      <c r="J1" s="61" t="str">
        <f>Squadre!I1</f>
        <v>Amici di Mohammed</v>
      </c>
      <c r="K1" s="59"/>
      <c r="L1" s="62"/>
      <c r="M1" s="58" t="str">
        <f>Squadre!A32</f>
        <v>Gente Felice</v>
      </c>
      <c r="N1" s="59"/>
      <c r="O1" s="60"/>
      <c r="P1" s="61" t="s">
        <v>149</v>
      </c>
      <c r="Q1" s="59"/>
      <c r="R1" s="62"/>
      <c r="S1" s="58" t="str">
        <f>Squadre!E1</f>
        <v>Calzini</v>
      </c>
      <c r="T1" s="59"/>
      <c r="U1" s="60"/>
      <c r="V1" s="61" t="s">
        <v>148</v>
      </c>
      <c r="W1" s="59"/>
      <c r="X1" s="62"/>
    </row>
    <row r="2" spans="1:24" ht="15.75">
      <c r="A2" s="23" t="s">
        <v>12</v>
      </c>
      <c r="B2" s="12">
        <v>6</v>
      </c>
      <c r="C2" s="8">
        <v>-1</v>
      </c>
      <c r="D2" s="7" t="s">
        <v>253</v>
      </c>
      <c r="E2" s="46">
        <v>7</v>
      </c>
      <c r="F2" s="47"/>
      <c r="G2" s="23" t="s">
        <v>474</v>
      </c>
      <c r="H2" s="12">
        <v>5</v>
      </c>
      <c r="I2" s="8">
        <v>-1</v>
      </c>
      <c r="J2" s="220" t="s">
        <v>570</v>
      </c>
      <c r="K2" s="203"/>
      <c r="L2" s="216"/>
      <c r="M2" s="23" t="s">
        <v>271</v>
      </c>
      <c r="N2" s="12">
        <v>5.5</v>
      </c>
      <c r="O2" s="8">
        <v>-2</v>
      </c>
      <c r="P2" s="106" t="s">
        <v>397</v>
      </c>
      <c r="Q2" s="201"/>
      <c r="R2" s="202"/>
      <c r="S2" s="23" t="s">
        <v>547</v>
      </c>
      <c r="T2" s="12">
        <v>6</v>
      </c>
      <c r="U2" s="8">
        <v>-3</v>
      </c>
      <c r="V2" s="7" t="s">
        <v>346</v>
      </c>
      <c r="W2" s="12">
        <v>7</v>
      </c>
      <c r="X2" s="24">
        <v>-1</v>
      </c>
    </row>
    <row r="3" spans="1:24" ht="15.75">
      <c r="A3" s="23"/>
      <c r="B3" s="12"/>
      <c r="C3" s="8"/>
      <c r="D3" s="7"/>
      <c r="E3" s="46"/>
      <c r="F3" s="47"/>
      <c r="G3" s="23"/>
      <c r="H3" s="12"/>
      <c r="I3" s="8"/>
      <c r="J3" s="150"/>
      <c r="K3" s="12"/>
      <c r="L3" s="24"/>
      <c r="M3" s="23"/>
      <c r="N3" s="12"/>
      <c r="O3" s="8"/>
      <c r="P3" s="7"/>
      <c r="Q3" s="46"/>
      <c r="R3" s="47"/>
      <c r="S3" s="23"/>
      <c r="T3" s="12"/>
      <c r="U3" s="8"/>
      <c r="V3" s="7"/>
      <c r="W3" s="12"/>
      <c r="X3" s="24"/>
    </row>
    <row r="4" spans="1:24" ht="15.75">
      <c r="A4" s="23" t="s">
        <v>378</v>
      </c>
      <c r="B4" s="12">
        <v>6</v>
      </c>
      <c r="C4" s="8">
        <v>-0.5</v>
      </c>
      <c r="D4" s="7" t="s">
        <v>256</v>
      </c>
      <c r="E4" s="46">
        <v>6.5</v>
      </c>
      <c r="F4" s="47">
        <v>-0.5</v>
      </c>
      <c r="G4" s="23" t="s">
        <v>466</v>
      </c>
      <c r="H4" s="12">
        <v>6.5</v>
      </c>
      <c r="I4" s="8"/>
      <c r="J4" s="150" t="s">
        <v>571</v>
      </c>
      <c r="K4" s="12">
        <v>5.5</v>
      </c>
      <c r="L4" s="24"/>
      <c r="M4" s="23" t="s">
        <v>280</v>
      </c>
      <c r="N4" s="12">
        <v>5.5</v>
      </c>
      <c r="O4" s="8"/>
      <c r="P4" s="7" t="s">
        <v>409</v>
      </c>
      <c r="Q4" s="46">
        <v>5.5</v>
      </c>
      <c r="R4" s="47"/>
      <c r="S4" s="23" t="s">
        <v>202</v>
      </c>
      <c r="T4" s="12">
        <v>6.5</v>
      </c>
      <c r="U4" s="8">
        <v>3</v>
      </c>
      <c r="V4" s="7" t="s">
        <v>552</v>
      </c>
      <c r="W4" s="12">
        <v>6.5</v>
      </c>
      <c r="X4" s="24"/>
    </row>
    <row r="5" spans="1:24" ht="15.75">
      <c r="A5" s="23" t="s">
        <v>512</v>
      </c>
      <c r="B5" s="12">
        <v>7</v>
      </c>
      <c r="C5" s="8">
        <v>-0.5</v>
      </c>
      <c r="D5" s="7" t="s">
        <v>260</v>
      </c>
      <c r="E5" s="46">
        <v>6.5</v>
      </c>
      <c r="F5" s="47">
        <v>-0.5</v>
      </c>
      <c r="G5" s="23" t="s">
        <v>563</v>
      </c>
      <c r="H5" s="12">
        <v>5</v>
      </c>
      <c r="I5" s="8"/>
      <c r="J5" s="150" t="s">
        <v>230</v>
      </c>
      <c r="K5" s="12">
        <v>5.5</v>
      </c>
      <c r="L5" s="24">
        <v>-0.5</v>
      </c>
      <c r="M5" s="23" t="s">
        <v>275</v>
      </c>
      <c r="N5" s="12">
        <v>5.5</v>
      </c>
      <c r="O5" s="8"/>
      <c r="P5" s="7" t="s">
        <v>398</v>
      </c>
      <c r="Q5" s="46">
        <v>6</v>
      </c>
      <c r="R5" s="47"/>
      <c r="S5" s="23" t="s">
        <v>548</v>
      </c>
      <c r="T5" s="12">
        <v>6.5</v>
      </c>
      <c r="U5" s="8"/>
      <c r="V5" s="7" t="s">
        <v>353</v>
      </c>
      <c r="W5" s="12">
        <v>6.5</v>
      </c>
      <c r="X5" s="24">
        <v>2.5</v>
      </c>
    </row>
    <row r="6" spans="1:24" ht="15.75">
      <c r="A6" s="23" t="s">
        <v>142</v>
      </c>
      <c r="B6" s="12">
        <v>5</v>
      </c>
      <c r="C6" s="8"/>
      <c r="D6" s="7" t="s">
        <v>254</v>
      </c>
      <c r="E6" s="46">
        <v>6</v>
      </c>
      <c r="F6" s="47">
        <v>-0.5</v>
      </c>
      <c r="G6" s="23" t="s">
        <v>464</v>
      </c>
      <c r="H6" s="12">
        <v>5.5</v>
      </c>
      <c r="I6" s="8"/>
      <c r="J6" s="220" t="s">
        <v>232</v>
      </c>
      <c r="K6" s="203"/>
      <c r="L6" s="216"/>
      <c r="M6" s="23" t="s">
        <v>495</v>
      </c>
      <c r="N6" s="12">
        <v>6</v>
      </c>
      <c r="O6" s="8"/>
      <c r="P6" s="7" t="s">
        <v>399</v>
      </c>
      <c r="Q6" s="46">
        <v>5</v>
      </c>
      <c r="R6" s="47"/>
      <c r="S6" s="23" t="s">
        <v>488</v>
      </c>
      <c r="T6" s="12">
        <v>5.5</v>
      </c>
      <c r="U6" s="8">
        <v>-0.5</v>
      </c>
      <c r="V6" s="7" t="s">
        <v>354</v>
      </c>
      <c r="W6" s="12">
        <v>6</v>
      </c>
      <c r="X6" s="24"/>
    </row>
    <row r="7" spans="1:24" ht="15.75">
      <c r="A7" s="23"/>
      <c r="B7" s="12"/>
      <c r="C7" s="8"/>
      <c r="D7" s="7" t="s">
        <v>261</v>
      </c>
      <c r="E7" s="46">
        <v>5</v>
      </c>
      <c r="F7" s="47"/>
      <c r="G7" s="23" t="s">
        <v>465</v>
      </c>
      <c r="H7" s="12">
        <v>5.5</v>
      </c>
      <c r="I7" s="8">
        <v>-0.5</v>
      </c>
      <c r="J7" s="150"/>
      <c r="K7" s="12"/>
      <c r="L7" s="24"/>
      <c r="M7" s="23" t="s">
        <v>274</v>
      </c>
      <c r="N7" s="12">
        <v>6</v>
      </c>
      <c r="O7" s="8"/>
      <c r="P7" s="7"/>
      <c r="Q7" s="46"/>
      <c r="R7" s="47"/>
      <c r="S7" s="23"/>
      <c r="T7" s="12"/>
      <c r="U7" s="8"/>
      <c r="V7" s="7"/>
      <c r="W7" s="12"/>
      <c r="X7" s="24"/>
    </row>
    <row r="8" spans="1:24" ht="15.75">
      <c r="A8" s="23" t="s">
        <v>141</v>
      </c>
      <c r="B8" s="12">
        <v>5</v>
      </c>
      <c r="C8" s="8"/>
      <c r="D8" s="7"/>
      <c r="E8" s="46"/>
      <c r="F8" s="47"/>
      <c r="G8" s="23"/>
      <c r="H8" s="12"/>
      <c r="I8" s="8"/>
      <c r="J8" s="150" t="s">
        <v>241</v>
      </c>
      <c r="K8" s="12">
        <v>6</v>
      </c>
      <c r="L8" s="24"/>
      <c r="M8" s="23"/>
      <c r="N8" s="12"/>
      <c r="O8" s="8"/>
      <c r="P8" s="7" t="s">
        <v>412</v>
      </c>
      <c r="Q8" s="46">
        <v>6.5</v>
      </c>
      <c r="R8" s="47"/>
      <c r="S8" s="23" t="s">
        <v>212</v>
      </c>
      <c r="T8" s="12">
        <v>5.5</v>
      </c>
      <c r="U8" s="8">
        <v>1</v>
      </c>
      <c r="V8" s="7" t="s">
        <v>577</v>
      </c>
      <c r="W8" s="12">
        <v>6.5</v>
      </c>
      <c r="X8" s="24"/>
    </row>
    <row r="9" spans="1:24" ht="15.75">
      <c r="A9" s="23" t="s">
        <v>19</v>
      </c>
      <c r="B9" s="12">
        <v>6.5</v>
      </c>
      <c r="C9" s="8"/>
      <c r="D9" s="106" t="s">
        <v>264</v>
      </c>
      <c r="E9" s="201"/>
      <c r="F9" s="202"/>
      <c r="G9" s="23" t="s">
        <v>468</v>
      </c>
      <c r="H9" s="12">
        <v>5.5</v>
      </c>
      <c r="I9" s="8"/>
      <c r="J9" s="150" t="s">
        <v>238</v>
      </c>
      <c r="K9" s="12">
        <v>5.5</v>
      </c>
      <c r="L9" s="24">
        <v>-1</v>
      </c>
      <c r="M9" s="23" t="s">
        <v>284</v>
      </c>
      <c r="N9" s="12">
        <v>7.5</v>
      </c>
      <c r="O9" s="8"/>
      <c r="P9" s="7" t="s">
        <v>403</v>
      </c>
      <c r="Q9" s="46">
        <v>6.5</v>
      </c>
      <c r="R9" s="47"/>
      <c r="S9" s="23" t="s">
        <v>209</v>
      </c>
      <c r="T9" s="12">
        <v>6.5</v>
      </c>
      <c r="U9" s="8"/>
      <c r="V9" s="106" t="s">
        <v>358</v>
      </c>
      <c r="W9" s="203"/>
      <c r="X9" s="216"/>
    </row>
    <row r="10" spans="1:24" ht="15.75">
      <c r="A10" s="23" t="s">
        <v>18</v>
      </c>
      <c r="B10" s="12">
        <v>7</v>
      </c>
      <c r="C10" s="8">
        <v>-0.5</v>
      </c>
      <c r="D10" s="7" t="s">
        <v>265</v>
      </c>
      <c r="E10" s="46">
        <v>6</v>
      </c>
      <c r="F10" s="47"/>
      <c r="G10" s="23" t="s">
        <v>503</v>
      </c>
      <c r="H10" s="12">
        <v>6.5</v>
      </c>
      <c r="I10" s="8"/>
      <c r="J10" s="150" t="s">
        <v>243</v>
      </c>
      <c r="K10" s="12">
        <v>6</v>
      </c>
      <c r="L10" s="24">
        <v>-0.5</v>
      </c>
      <c r="M10" s="23" t="s">
        <v>288</v>
      </c>
      <c r="N10" s="12">
        <v>5</v>
      </c>
      <c r="O10" s="8"/>
      <c r="P10" s="7" t="s">
        <v>404</v>
      </c>
      <c r="Q10" s="46">
        <v>6.5</v>
      </c>
      <c r="R10" s="47"/>
      <c r="S10" s="23" t="s">
        <v>489</v>
      </c>
      <c r="T10" s="12">
        <v>5.5</v>
      </c>
      <c r="U10" s="8"/>
      <c r="V10" s="7" t="s">
        <v>360</v>
      </c>
      <c r="W10" s="12">
        <v>6</v>
      </c>
      <c r="X10" s="24"/>
    </row>
    <row r="11" spans="1:24" ht="15.75">
      <c r="A11" s="23" t="s">
        <v>513</v>
      </c>
      <c r="B11" s="12">
        <v>6.5</v>
      </c>
      <c r="C11" s="8"/>
      <c r="D11" s="7" t="s">
        <v>262</v>
      </c>
      <c r="E11" s="46">
        <v>6.5</v>
      </c>
      <c r="F11" s="47"/>
      <c r="G11" s="23" t="s">
        <v>470</v>
      </c>
      <c r="H11" s="12">
        <v>6</v>
      </c>
      <c r="I11" s="8"/>
      <c r="J11" s="150" t="s">
        <v>239</v>
      </c>
      <c r="K11" s="12">
        <v>6</v>
      </c>
      <c r="L11" s="24"/>
      <c r="M11" s="23" t="s">
        <v>287</v>
      </c>
      <c r="N11" s="12">
        <v>6</v>
      </c>
      <c r="O11" s="8">
        <v>1</v>
      </c>
      <c r="P11" s="7" t="s">
        <v>498</v>
      </c>
      <c r="Q11" s="46">
        <v>6</v>
      </c>
      <c r="R11" s="47">
        <v>3</v>
      </c>
      <c r="S11" s="23" t="s">
        <v>214</v>
      </c>
      <c r="T11" s="12">
        <v>6.5</v>
      </c>
      <c r="U11" s="8"/>
      <c r="V11" s="7" t="s">
        <v>357</v>
      </c>
      <c r="W11" s="12">
        <v>6</v>
      </c>
      <c r="X11" s="24"/>
    </row>
    <row r="12" spans="1:24" ht="15.75">
      <c r="A12" s="23"/>
      <c r="B12" s="12"/>
      <c r="C12" s="8"/>
      <c r="D12" s="106" t="s">
        <v>268</v>
      </c>
      <c r="E12" s="201"/>
      <c r="F12" s="202"/>
      <c r="G12" s="23"/>
      <c r="H12" s="12"/>
      <c r="I12" s="8"/>
      <c r="J12" s="150"/>
      <c r="K12" s="12"/>
      <c r="L12" s="24"/>
      <c r="M12" s="23"/>
      <c r="N12" s="12"/>
      <c r="O12" s="8"/>
      <c r="P12" s="7"/>
      <c r="Q12" s="46"/>
      <c r="R12" s="47"/>
      <c r="S12" s="23"/>
      <c r="T12" s="12"/>
      <c r="U12" s="8"/>
      <c r="V12" s="7"/>
      <c r="W12" s="12"/>
      <c r="X12" s="24"/>
    </row>
    <row r="13" spans="1:24" ht="15.75">
      <c r="A13" s="23" t="s">
        <v>9</v>
      </c>
      <c r="B13" s="12">
        <v>5</v>
      </c>
      <c r="C13" s="8"/>
      <c r="D13" s="7"/>
      <c r="E13" s="46"/>
      <c r="F13" s="47"/>
      <c r="G13" s="23" t="s">
        <v>472</v>
      </c>
      <c r="H13" s="12">
        <v>5</v>
      </c>
      <c r="I13" s="8"/>
      <c r="J13" s="150" t="s">
        <v>247</v>
      </c>
      <c r="K13" s="12">
        <v>6</v>
      </c>
      <c r="L13" s="24"/>
      <c r="M13" s="23" t="s">
        <v>292</v>
      </c>
      <c r="N13" s="12">
        <v>6</v>
      </c>
      <c r="O13" s="8"/>
      <c r="P13" s="7" t="s">
        <v>413</v>
      </c>
      <c r="Q13" s="46">
        <v>6</v>
      </c>
      <c r="R13" s="47">
        <v>1</v>
      </c>
      <c r="S13" s="23" t="s">
        <v>453</v>
      </c>
      <c r="T13" s="12">
        <v>7.5</v>
      </c>
      <c r="U13" s="8">
        <v>6</v>
      </c>
      <c r="V13" s="7" t="s">
        <v>369</v>
      </c>
      <c r="W13" s="12">
        <v>7</v>
      </c>
      <c r="X13" s="24">
        <v>5</v>
      </c>
    </row>
    <row r="14" spans="1:24" ht="15.75">
      <c r="A14" s="23" t="s">
        <v>485</v>
      </c>
      <c r="B14" s="12">
        <v>6</v>
      </c>
      <c r="C14" s="8"/>
      <c r="D14" s="7" t="s">
        <v>574</v>
      </c>
      <c r="E14" s="46">
        <v>6</v>
      </c>
      <c r="F14" s="47"/>
      <c r="G14" s="23" t="s">
        <v>471</v>
      </c>
      <c r="H14" s="12">
        <v>7</v>
      </c>
      <c r="I14" s="8">
        <v>6</v>
      </c>
      <c r="J14" s="150" t="s">
        <v>248</v>
      </c>
      <c r="K14" s="12">
        <v>5.5</v>
      </c>
      <c r="L14" s="24"/>
      <c r="M14" s="23" t="s">
        <v>295</v>
      </c>
      <c r="N14" s="12">
        <v>5</v>
      </c>
      <c r="O14" s="8"/>
      <c r="P14" s="7" t="s">
        <v>407</v>
      </c>
      <c r="Q14" s="46">
        <v>5.5</v>
      </c>
      <c r="R14" s="47"/>
      <c r="S14" s="23" t="s">
        <v>454</v>
      </c>
      <c r="T14" s="12">
        <v>6</v>
      </c>
      <c r="U14" s="8">
        <v>2.5</v>
      </c>
      <c r="V14" s="7" t="s">
        <v>370</v>
      </c>
      <c r="W14" s="12">
        <v>6.5</v>
      </c>
      <c r="X14" s="24">
        <v>3</v>
      </c>
    </row>
    <row r="15" spans="1:24" ht="15.75">
      <c r="A15" s="23" t="s">
        <v>373</v>
      </c>
      <c r="B15" s="12">
        <v>6.5</v>
      </c>
      <c r="C15" s="8"/>
      <c r="D15" s="7" t="s">
        <v>575</v>
      </c>
      <c r="E15" s="46">
        <v>7.5</v>
      </c>
      <c r="F15" s="47">
        <v>4</v>
      </c>
      <c r="G15" s="23" t="s">
        <v>473</v>
      </c>
      <c r="H15" s="12">
        <v>7</v>
      </c>
      <c r="I15" s="8">
        <v>3</v>
      </c>
      <c r="J15" s="220" t="s">
        <v>245</v>
      </c>
      <c r="K15" s="203"/>
      <c r="L15" s="216"/>
      <c r="M15" s="23" t="s">
        <v>293</v>
      </c>
      <c r="N15" s="12">
        <v>6</v>
      </c>
      <c r="O15" s="8">
        <v>-0.5</v>
      </c>
      <c r="P15" s="7" t="s">
        <v>405</v>
      </c>
      <c r="Q15" s="46">
        <v>6</v>
      </c>
      <c r="R15" s="47"/>
      <c r="S15" s="23" t="s">
        <v>490</v>
      </c>
      <c r="T15" s="12">
        <v>6</v>
      </c>
      <c r="U15" s="8"/>
      <c r="V15" s="7" t="s">
        <v>367</v>
      </c>
      <c r="W15" s="12">
        <v>6</v>
      </c>
      <c r="X15" s="24">
        <v>-0.5</v>
      </c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2" t="s">
        <v>3</v>
      </c>
      <c r="H16" s="21"/>
      <c r="I16" s="22"/>
      <c r="J16" s="148" t="s">
        <v>3</v>
      </c>
      <c r="K16" s="21"/>
      <c r="L16" s="198"/>
      <c r="M16" s="32" t="s">
        <v>3</v>
      </c>
      <c r="N16" s="21"/>
      <c r="O16" s="22"/>
      <c r="P16" s="20" t="s">
        <v>3</v>
      </c>
      <c r="Q16" s="48"/>
      <c r="R16" s="45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/>
      <c r="B17" s="37"/>
      <c r="C17" s="38"/>
      <c r="D17" s="39" t="s">
        <v>422</v>
      </c>
      <c r="E17" s="37">
        <v>6</v>
      </c>
      <c r="F17" s="40">
        <v>-0.5</v>
      </c>
      <c r="G17" s="36"/>
      <c r="H17" s="37"/>
      <c r="I17" s="38"/>
      <c r="J17" s="156" t="s">
        <v>13</v>
      </c>
      <c r="K17" s="37">
        <v>7</v>
      </c>
      <c r="L17" s="40">
        <v>6</v>
      </c>
      <c r="M17" s="36"/>
      <c r="N17" s="37"/>
      <c r="O17" s="38"/>
      <c r="P17" s="39" t="s">
        <v>408</v>
      </c>
      <c r="Q17" s="49">
        <v>7</v>
      </c>
      <c r="R17" s="50">
        <v>-2</v>
      </c>
      <c r="S17" s="36"/>
      <c r="T17" s="37"/>
      <c r="U17" s="38"/>
      <c r="V17" s="39" t="s">
        <v>510</v>
      </c>
      <c r="W17" s="37">
        <v>6.5</v>
      </c>
      <c r="X17" s="40">
        <v>1</v>
      </c>
    </row>
    <row r="18" spans="1:24" ht="15.75">
      <c r="A18" s="36"/>
      <c r="B18" s="37"/>
      <c r="C18" s="38"/>
      <c r="D18" s="39" t="s">
        <v>431</v>
      </c>
      <c r="E18" s="49">
        <v>6.5</v>
      </c>
      <c r="F18" s="50"/>
      <c r="G18" s="36"/>
      <c r="H18" s="37"/>
      <c r="I18" s="38"/>
      <c r="J18" s="156" t="s">
        <v>578</v>
      </c>
      <c r="K18" s="37">
        <v>3</v>
      </c>
      <c r="L18" s="199"/>
      <c r="M18" s="36"/>
      <c r="N18" s="37"/>
      <c r="O18" s="38"/>
      <c r="P18" s="39"/>
      <c r="Q18" s="49"/>
      <c r="R18" s="50"/>
      <c r="S18" s="36"/>
      <c r="T18" s="37"/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36"/>
      <c r="H19" s="37"/>
      <c r="I19" s="38"/>
      <c r="J19" s="156" t="s">
        <v>140</v>
      </c>
      <c r="K19" s="37">
        <v>5.5</v>
      </c>
      <c r="L19" s="199"/>
      <c r="M19" s="36"/>
      <c r="N19" s="37"/>
      <c r="O19" s="38"/>
      <c r="P19" s="39"/>
      <c r="Q19" s="49"/>
      <c r="R19" s="50"/>
      <c r="S19" s="36"/>
      <c r="T19" s="37"/>
      <c r="U19" s="38"/>
      <c r="V19" s="39"/>
      <c r="W19" s="37"/>
      <c r="X19" s="40"/>
    </row>
    <row r="20" spans="1:24" ht="15.75">
      <c r="A20" s="108"/>
      <c r="B20" s="109"/>
      <c r="C20" s="123"/>
      <c r="D20" s="111" t="s">
        <v>482</v>
      </c>
      <c r="E20" s="115"/>
      <c r="F20" s="116">
        <v>3</v>
      </c>
      <c r="G20" s="108" t="s">
        <v>482</v>
      </c>
      <c r="H20" s="109"/>
      <c r="I20" s="110">
        <v>0</v>
      </c>
      <c r="J20" s="124"/>
      <c r="K20" s="109"/>
      <c r="L20" s="200"/>
      <c r="M20" s="108" t="s">
        <v>482</v>
      </c>
      <c r="N20" s="109"/>
      <c r="O20" s="110">
        <v>0</v>
      </c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 t="s">
        <v>483</v>
      </c>
      <c r="E21" s="115">
        <f>SUM(E4,E5,E2,E18)</f>
        <v>26.5</v>
      </c>
      <c r="F21" s="116">
        <f>SUM(6.625)</f>
        <v>6.625</v>
      </c>
      <c r="G21" s="108" t="s">
        <v>483</v>
      </c>
      <c r="H21" s="109">
        <f>SUM(H2,H4,H7,H6)</f>
        <v>22.5</v>
      </c>
      <c r="I21" s="110">
        <f>SUM(H21/4)</f>
        <v>5.625</v>
      </c>
      <c r="J21" s="124"/>
      <c r="K21" s="109"/>
      <c r="L21" s="137"/>
      <c r="M21" s="108" t="s">
        <v>483</v>
      </c>
      <c r="N21" s="109">
        <f>SUM(N2,N6,N7,N4)</f>
        <v>23</v>
      </c>
      <c r="O21" s="110">
        <f>SUM(N21/4)</f>
        <v>5.75</v>
      </c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ht="12.75">
      <c r="A22" s="26" t="s">
        <v>379</v>
      </c>
      <c r="B22" s="196"/>
      <c r="C22" s="197"/>
      <c r="D22" s="11" t="s">
        <v>251</v>
      </c>
      <c r="E22" s="10"/>
      <c r="F22" s="25"/>
      <c r="G22" s="26" t="s">
        <v>463</v>
      </c>
      <c r="H22" s="10"/>
      <c r="I22" s="9"/>
      <c r="J22" s="10" t="s">
        <v>223</v>
      </c>
      <c r="K22" s="196"/>
      <c r="L22" s="206"/>
      <c r="M22" s="26" t="s">
        <v>273</v>
      </c>
      <c r="N22" s="10"/>
      <c r="O22" s="9"/>
      <c r="P22" s="11" t="s">
        <v>408</v>
      </c>
      <c r="Q22" s="54"/>
      <c r="R22" s="126"/>
      <c r="S22" s="26" t="s">
        <v>198</v>
      </c>
      <c r="T22" s="10"/>
      <c r="U22" s="9"/>
      <c r="V22" s="11" t="s">
        <v>347</v>
      </c>
      <c r="W22" s="10"/>
      <c r="X22" s="25"/>
    </row>
    <row r="23" spans="1:24" ht="12.75">
      <c r="A23" s="26" t="s">
        <v>24</v>
      </c>
      <c r="B23" s="10"/>
      <c r="C23" s="9"/>
      <c r="D23" s="11" t="s">
        <v>506</v>
      </c>
      <c r="E23" s="10"/>
      <c r="F23" s="25"/>
      <c r="G23" s="26" t="s">
        <v>467</v>
      </c>
      <c r="H23" s="10"/>
      <c r="I23" s="9"/>
      <c r="J23" s="10" t="s">
        <v>244</v>
      </c>
      <c r="K23" s="10">
        <v>7</v>
      </c>
      <c r="L23" s="25">
        <v>6</v>
      </c>
      <c r="M23" s="26" t="s">
        <v>276</v>
      </c>
      <c r="N23" s="10"/>
      <c r="O23" s="9"/>
      <c r="P23" s="11" t="s">
        <v>499</v>
      </c>
      <c r="Q23" s="54"/>
      <c r="R23" s="126"/>
      <c r="S23" s="26" t="s">
        <v>562</v>
      </c>
      <c r="T23" s="10"/>
      <c r="U23" s="9"/>
      <c r="V23" s="11" t="s">
        <v>366</v>
      </c>
      <c r="W23" s="10"/>
      <c r="X23" s="25"/>
    </row>
    <row r="24" spans="1:24" ht="12.75">
      <c r="A24" s="26" t="s">
        <v>372</v>
      </c>
      <c r="B24" s="10"/>
      <c r="C24" s="9"/>
      <c r="D24" s="11" t="s">
        <v>427</v>
      </c>
      <c r="E24" s="10"/>
      <c r="F24" s="25"/>
      <c r="G24" s="26" t="s">
        <v>526</v>
      </c>
      <c r="H24" s="10"/>
      <c r="I24" s="9"/>
      <c r="J24" s="10" t="s">
        <v>240</v>
      </c>
      <c r="K24" s="10"/>
      <c r="L24" s="25"/>
      <c r="M24" s="26" t="s">
        <v>319</v>
      </c>
      <c r="N24" s="10"/>
      <c r="O24" s="9"/>
      <c r="P24" s="11" t="s">
        <v>414</v>
      </c>
      <c r="Q24" s="54"/>
      <c r="R24" s="126"/>
      <c r="S24" s="26" t="s">
        <v>455</v>
      </c>
      <c r="T24" s="10"/>
      <c r="U24" s="9"/>
      <c r="V24" s="11" t="s">
        <v>368</v>
      </c>
      <c r="W24" s="10"/>
      <c r="X24" s="25">
        <v>3</v>
      </c>
    </row>
    <row r="25" spans="1:24" ht="12.75">
      <c r="A25" s="26" t="s">
        <v>377</v>
      </c>
      <c r="B25" s="10"/>
      <c r="C25" s="9">
        <v>-0.5</v>
      </c>
      <c r="D25" s="11" t="s">
        <v>422</v>
      </c>
      <c r="E25" s="10">
        <v>6</v>
      </c>
      <c r="F25" s="25">
        <v>-0.5</v>
      </c>
      <c r="G25" s="26" t="s">
        <v>478</v>
      </c>
      <c r="H25" s="10"/>
      <c r="I25" s="9"/>
      <c r="J25" s="10" t="s">
        <v>235</v>
      </c>
      <c r="K25" s="10"/>
      <c r="L25" s="25"/>
      <c r="M25" s="26" t="s">
        <v>283</v>
      </c>
      <c r="N25" s="10"/>
      <c r="O25" s="9"/>
      <c r="P25" s="11" t="s">
        <v>402</v>
      </c>
      <c r="Q25" s="54"/>
      <c r="R25" s="126"/>
      <c r="S25" s="26" t="s">
        <v>213</v>
      </c>
      <c r="T25" s="10"/>
      <c r="U25" s="9"/>
      <c r="V25" s="11" t="s">
        <v>362</v>
      </c>
      <c r="W25" s="10">
        <v>6.5</v>
      </c>
      <c r="X25" s="25">
        <v>1</v>
      </c>
    </row>
    <row r="26" spans="1:24" ht="12.75">
      <c r="A26" s="26" t="s">
        <v>514</v>
      </c>
      <c r="B26" s="10"/>
      <c r="C26" s="9"/>
      <c r="D26" s="11" t="s">
        <v>429</v>
      </c>
      <c r="E26" s="196"/>
      <c r="F26" s="206"/>
      <c r="G26" s="26" t="s">
        <v>559</v>
      </c>
      <c r="H26" s="10"/>
      <c r="I26" s="9"/>
      <c r="J26" s="10" t="s">
        <v>242</v>
      </c>
      <c r="K26" s="10"/>
      <c r="L26" s="25">
        <v>3</v>
      </c>
      <c r="M26" s="26" t="s">
        <v>289</v>
      </c>
      <c r="N26" s="10"/>
      <c r="O26" s="9"/>
      <c r="P26" s="11" t="s">
        <v>401</v>
      </c>
      <c r="Q26" s="54"/>
      <c r="R26" s="126"/>
      <c r="S26" s="26" t="s">
        <v>215</v>
      </c>
      <c r="T26" s="10"/>
      <c r="U26" s="9">
        <v>1</v>
      </c>
      <c r="V26" s="11" t="s">
        <v>553</v>
      </c>
      <c r="W26" s="10"/>
      <c r="X26" s="25">
        <v>3</v>
      </c>
    </row>
    <row r="27" spans="1:24" ht="12.75">
      <c r="A27" s="26" t="s">
        <v>374</v>
      </c>
      <c r="B27" s="10"/>
      <c r="C27" s="9"/>
      <c r="D27" s="11" t="s">
        <v>431</v>
      </c>
      <c r="E27" s="10">
        <v>6.5</v>
      </c>
      <c r="F27" s="25"/>
      <c r="G27" s="26" t="s">
        <v>541</v>
      </c>
      <c r="H27" s="10"/>
      <c r="I27" s="9"/>
      <c r="J27" s="10" t="s">
        <v>229</v>
      </c>
      <c r="K27" s="10">
        <v>5.5</v>
      </c>
      <c r="L27" s="25"/>
      <c r="M27" s="26" t="s">
        <v>573</v>
      </c>
      <c r="N27" s="10"/>
      <c r="O27" s="9"/>
      <c r="P27" s="11" t="s">
        <v>400</v>
      </c>
      <c r="Q27" s="54"/>
      <c r="R27" s="126"/>
      <c r="S27" s="26" t="s">
        <v>569</v>
      </c>
      <c r="T27" s="10"/>
      <c r="U27" s="9"/>
      <c r="V27" s="11" t="s">
        <v>554</v>
      </c>
      <c r="W27" s="10"/>
      <c r="X27" s="25"/>
    </row>
    <row r="28" spans="1:24" ht="13.5" thickBot="1">
      <c r="A28" s="27" t="s">
        <v>7</v>
      </c>
      <c r="B28" s="31"/>
      <c r="C28" s="29"/>
      <c r="D28" s="28" t="s">
        <v>432</v>
      </c>
      <c r="E28" s="31"/>
      <c r="F28" s="30"/>
      <c r="G28" s="27" t="s">
        <v>576</v>
      </c>
      <c r="H28" s="31"/>
      <c r="I28" s="29">
        <v>-0.5</v>
      </c>
      <c r="J28" s="31" t="s">
        <v>572</v>
      </c>
      <c r="K28" s="31"/>
      <c r="L28" s="30"/>
      <c r="M28" s="27"/>
      <c r="N28" s="31"/>
      <c r="O28" s="29"/>
      <c r="P28" s="28" t="s">
        <v>560</v>
      </c>
      <c r="Q28" s="56"/>
      <c r="R28" s="127"/>
      <c r="S28" s="104" t="s">
        <v>200</v>
      </c>
      <c r="T28" s="31"/>
      <c r="U28" s="29"/>
      <c r="V28" s="28" t="s">
        <v>564</v>
      </c>
      <c r="W28" s="31"/>
      <c r="X28" s="30"/>
    </row>
    <row r="29" spans="1:24" ht="16.5" thickBot="1">
      <c r="A29" s="128" t="s">
        <v>0</v>
      </c>
      <c r="B29" s="138">
        <f>SUM(B2:C20)</f>
        <v>64</v>
      </c>
      <c r="C29" s="4"/>
      <c r="D29" s="128" t="s">
        <v>0</v>
      </c>
      <c r="E29" s="143">
        <f>SUM(E2:F20)</f>
        <v>74.5</v>
      </c>
      <c r="F29" s="63"/>
      <c r="G29" s="128" t="s">
        <v>0</v>
      </c>
      <c r="H29" s="136">
        <f>SUM(H2:I20)</f>
        <v>72</v>
      </c>
      <c r="I29" s="63"/>
      <c r="J29" s="128" t="s">
        <v>0</v>
      </c>
      <c r="K29" s="136">
        <f>SUM(K2:K19)+SUM(L2:L19,K21)</f>
        <v>65.5</v>
      </c>
      <c r="L29" s="4"/>
      <c r="M29" s="128" t="s">
        <v>0</v>
      </c>
      <c r="N29" s="136">
        <f>SUM(N2:O20)</f>
        <v>62.5</v>
      </c>
      <c r="O29" s="4"/>
      <c r="P29" s="128" t="s">
        <v>0</v>
      </c>
      <c r="Q29" s="139">
        <f>SUM(Q2:Q19)+SUM(R2:R19)</f>
        <v>68.5</v>
      </c>
      <c r="R29" s="4"/>
      <c r="S29" s="128" t="s">
        <v>0</v>
      </c>
      <c r="T29" s="136">
        <f>SUM(T2:T19)+SUM(U2:U19)</f>
        <v>77</v>
      </c>
      <c r="U29" s="63"/>
      <c r="V29" s="128" t="s">
        <v>0</v>
      </c>
      <c r="W29" s="136">
        <f>SUM(W2:W19)+SUM(X2:X19)</f>
        <v>80.5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2</v>
      </c>
      <c r="I30" s="63"/>
      <c r="J30" s="3" t="s">
        <v>1</v>
      </c>
      <c r="K30" s="1">
        <f>IF(ISERROR(FLOOR(PRODUCT(SUM(K29,-60),1/6),1)),0,FLOOR(PRODUCT(SUM(K29,-60),1/6),1))</f>
        <v>0</v>
      </c>
      <c r="L30" s="4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1</v>
      </c>
      <c r="R30" s="4"/>
      <c r="S30" s="3" t="s">
        <v>1</v>
      </c>
      <c r="T30" s="1">
        <f>IF(ISERROR(FLOOR(PRODUCT(SUM(T29,-60),1/6),1)),0,FLOOR(PRODUCT(SUM(T29,-60),1/6),1))</f>
        <v>2</v>
      </c>
      <c r="U30" s="63"/>
      <c r="V30" s="3" t="s">
        <v>1</v>
      </c>
      <c r="W30" s="1">
        <f>IF(ISERROR(FLOOR(PRODUCT(SUM(W29,-60),1/6),1)),0,FLOOR(PRODUCT(SUM(W29,-60),1/6),1))</f>
        <v>3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S1</f>
        <v>Calzini</v>
      </c>
      <c r="B32" s="14">
        <f>T30</f>
        <v>2</v>
      </c>
      <c r="C32" s="16"/>
      <c r="D32" s="14" t="str">
        <f>P1</f>
        <v>L.S.D.</v>
      </c>
      <c r="E32" s="15">
        <f>Q30</f>
        <v>1</v>
      </c>
      <c r="F32" s="5"/>
      <c r="G32" s="121" t="str">
        <f>D1</f>
        <v>Shooters</v>
      </c>
      <c r="H32" s="14">
        <f>E30</f>
        <v>2</v>
      </c>
      <c r="I32" s="5"/>
      <c r="J32" s="14" t="str">
        <f>J1</f>
        <v>Amici di Mohammed</v>
      </c>
      <c r="K32" s="15">
        <f>K30</f>
        <v>0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V1</f>
        <v>NcT</v>
      </c>
      <c r="B33" s="14">
        <f>W30</f>
        <v>3</v>
      </c>
      <c r="C33" s="16"/>
      <c r="D33" s="17" t="str">
        <f>M1</f>
        <v>Gente Felice</v>
      </c>
      <c r="E33" s="14">
        <f>N30</f>
        <v>0</v>
      </c>
      <c r="F33" s="5"/>
      <c r="G33" s="14" t="str">
        <f>A1</f>
        <v>Euskal Herria</v>
      </c>
      <c r="H33" s="18">
        <f>B30</f>
        <v>0</v>
      </c>
      <c r="I33" s="5"/>
      <c r="J33" s="14" t="str">
        <f>G1</f>
        <v>Forza Silvio</v>
      </c>
      <c r="K33" s="14">
        <f>H30</f>
        <v>2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L16" sqref="L16"/>
    </sheetView>
  </sheetViews>
  <sheetFormatPr defaultColWidth="9.140625" defaultRowHeight="12.75"/>
  <cols>
    <col min="1" max="1" width="18.57421875" style="0" customWidth="1"/>
    <col min="4" max="4" width="18.28125" style="0" customWidth="1"/>
    <col min="7" max="7" width="23.8515625" style="0" customWidth="1"/>
    <col min="10" max="10" width="23.57421875" style="0" customWidth="1"/>
    <col min="13" max="13" width="18.421875" style="0" customWidth="1"/>
    <col min="16" max="16" width="18.1406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Squadre!A32</f>
        <v>Gente Felice</v>
      </c>
      <c r="E1" s="59"/>
      <c r="F1" s="62"/>
      <c r="G1" s="58" t="str">
        <f>Squadre!I1</f>
        <v>Amici di Mohammed</v>
      </c>
      <c r="H1" s="59"/>
      <c r="I1" s="60"/>
      <c r="J1" s="61" t="str">
        <f>Squadre!M32</f>
        <v>NcT</v>
      </c>
      <c r="K1" s="59"/>
      <c r="L1" s="62"/>
      <c r="M1" s="58" t="str">
        <f>Squadre!E1</f>
        <v>Calzini</v>
      </c>
      <c r="N1" s="59"/>
      <c r="O1" s="60"/>
      <c r="P1" s="61" t="str">
        <f>Squadre!E32</f>
        <v>Forza Silvio</v>
      </c>
      <c r="Q1" s="59"/>
      <c r="R1" s="62"/>
      <c r="S1" s="58" t="str">
        <f>Squadre!M1</f>
        <v>Shooters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515</v>
      </c>
      <c r="B2" s="12">
        <v>6.5</v>
      </c>
      <c r="C2" s="8"/>
      <c r="D2" s="7" t="s">
        <v>271</v>
      </c>
      <c r="E2" s="12">
        <v>7</v>
      </c>
      <c r="F2" s="24">
        <v>-2</v>
      </c>
      <c r="G2" s="125" t="s">
        <v>223</v>
      </c>
      <c r="H2" s="203"/>
      <c r="I2" s="204"/>
      <c r="J2" s="7" t="s">
        <v>346</v>
      </c>
      <c r="K2" s="12">
        <v>6.5</v>
      </c>
      <c r="L2" s="24"/>
      <c r="M2" s="23" t="s">
        <v>547</v>
      </c>
      <c r="N2" s="12">
        <v>7</v>
      </c>
      <c r="O2" s="8">
        <v>-2</v>
      </c>
      <c r="P2" s="7" t="s">
        <v>298</v>
      </c>
      <c r="Q2" s="12">
        <v>5</v>
      </c>
      <c r="R2" s="24">
        <v>-2</v>
      </c>
      <c r="S2" s="23" t="s">
        <v>253</v>
      </c>
      <c r="T2" s="46">
        <v>6</v>
      </c>
      <c r="U2" s="51">
        <v>-1</v>
      </c>
      <c r="V2" s="7" t="s">
        <v>323</v>
      </c>
      <c r="W2" s="46">
        <v>5</v>
      </c>
      <c r="X2" s="47">
        <v>-2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7"/>
      <c r="K3" s="12"/>
      <c r="L3" s="24"/>
      <c r="M3" s="23"/>
      <c r="N3" s="12"/>
      <c r="O3" s="8"/>
      <c r="P3" s="7"/>
      <c r="Q3" s="12"/>
      <c r="R3" s="24"/>
      <c r="S3" s="23"/>
      <c r="T3" s="46"/>
      <c r="U3" s="51"/>
      <c r="V3" s="7"/>
      <c r="W3" s="46"/>
      <c r="X3" s="47"/>
    </row>
    <row r="4" spans="1:24" ht="15.75">
      <c r="A4" s="23" t="s">
        <v>142</v>
      </c>
      <c r="B4" s="12">
        <v>6</v>
      </c>
      <c r="C4" s="8"/>
      <c r="D4" s="7" t="s">
        <v>280</v>
      </c>
      <c r="E4" s="12">
        <v>6.5</v>
      </c>
      <c r="F4" s="24"/>
      <c r="G4" s="102" t="s">
        <v>572</v>
      </c>
      <c r="H4" s="12">
        <v>5</v>
      </c>
      <c r="I4" s="8">
        <v>-0.5</v>
      </c>
      <c r="J4" s="7" t="s">
        <v>552</v>
      </c>
      <c r="K4" s="12">
        <v>6</v>
      </c>
      <c r="L4" s="24"/>
      <c r="M4" s="23" t="s">
        <v>202</v>
      </c>
      <c r="N4" s="12">
        <v>5</v>
      </c>
      <c r="O4" s="8"/>
      <c r="P4" s="7" t="s">
        <v>305</v>
      </c>
      <c r="Q4" s="12">
        <v>7</v>
      </c>
      <c r="R4" s="24">
        <v>-0.5</v>
      </c>
      <c r="S4" s="23" t="s">
        <v>260</v>
      </c>
      <c r="T4" s="46">
        <v>5.5</v>
      </c>
      <c r="U4" s="51"/>
      <c r="V4" s="7" t="s">
        <v>326</v>
      </c>
      <c r="W4" s="46">
        <v>6.5</v>
      </c>
      <c r="X4" s="47">
        <v>3</v>
      </c>
    </row>
    <row r="5" spans="1:24" ht="15.75">
      <c r="A5" s="23" t="s">
        <v>512</v>
      </c>
      <c r="B5" s="12">
        <v>6</v>
      </c>
      <c r="C5" s="8"/>
      <c r="D5" s="7" t="s">
        <v>275</v>
      </c>
      <c r="E5" s="12">
        <v>6</v>
      </c>
      <c r="F5" s="24"/>
      <c r="G5" s="102" t="s">
        <v>230</v>
      </c>
      <c r="H5" s="12">
        <v>5.5</v>
      </c>
      <c r="I5" s="8"/>
      <c r="J5" s="7" t="s">
        <v>355</v>
      </c>
      <c r="K5" s="12">
        <v>7.5</v>
      </c>
      <c r="L5" s="24"/>
      <c r="M5" s="23" t="s">
        <v>548</v>
      </c>
      <c r="N5" s="12">
        <v>6.5</v>
      </c>
      <c r="O5" s="8">
        <v>-0.5</v>
      </c>
      <c r="P5" s="7" t="s">
        <v>302</v>
      </c>
      <c r="Q5" s="12">
        <v>6</v>
      </c>
      <c r="R5" s="24">
        <v>1</v>
      </c>
      <c r="S5" s="107" t="s">
        <v>256</v>
      </c>
      <c r="T5" s="201"/>
      <c r="U5" s="205"/>
      <c r="V5" s="7" t="s">
        <v>586</v>
      </c>
      <c r="W5" s="46">
        <v>6</v>
      </c>
      <c r="X5" s="47">
        <v>-0.5</v>
      </c>
    </row>
    <row r="6" spans="1:24" ht="15.75">
      <c r="A6" s="23" t="s">
        <v>376</v>
      </c>
      <c r="B6" s="12">
        <v>6.5</v>
      </c>
      <c r="C6" s="8"/>
      <c r="D6" s="7" t="s">
        <v>495</v>
      </c>
      <c r="E6" s="12">
        <v>6</v>
      </c>
      <c r="F6" s="24"/>
      <c r="G6" s="102" t="s">
        <v>579</v>
      </c>
      <c r="H6" s="12">
        <v>6</v>
      </c>
      <c r="I6" s="8"/>
      <c r="J6" s="7" t="s">
        <v>564</v>
      </c>
      <c r="K6" s="12">
        <v>6</v>
      </c>
      <c r="L6" s="24"/>
      <c r="M6" s="23" t="s">
        <v>569</v>
      </c>
      <c r="N6" s="12">
        <v>5</v>
      </c>
      <c r="O6" s="8">
        <v>-2</v>
      </c>
      <c r="P6" s="7" t="s">
        <v>303</v>
      </c>
      <c r="Q6" s="12">
        <v>5</v>
      </c>
      <c r="R6" s="24">
        <v>-0.5</v>
      </c>
      <c r="S6" s="23" t="s">
        <v>254</v>
      </c>
      <c r="T6" s="46">
        <v>5</v>
      </c>
      <c r="U6" s="51">
        <v>-1</v>
      </c>
      <c r="V6" s="7" t="s">
        <v>328</v>
      </c>
      <c r="W6" s="46">
        <v>5</v>
      </c>
      <c r="X6" s="47"/>
    </row>
    <row r="7" spans="1:24" ht="15.75">
      <c r="A7" s="23"/>
      <c r="B7" s="12"/>
      <c r="C7" s="8"/>
      <c r="D7" s="7" t="s">
        <v>281</v>
      </c>
      <c r="E7" s="12">
        <v>5.5</v>
      </c>
      <c r="F7" s="24">
        <v>-0.5</v>
      </c>
      <c r="G7" s="102"/>
      <c r="H7" s="12"/>
      <c r="I7" s="8"/>
      <c r="J7" s="7"/>
      <c r="K7" s="12"/>
      <c r="L7" s="24"/>
      <c r="M7" s="23"/>
      <c r="N7" s="12"/>
      <c r="O7" s="8"/>
      <c r="P7" s="7"/>
      <c r="Q7" s="12"/>
      <c r="R7" s="24"/>
      <c r="S7" s="23" t="s">
        <v>257</v>
      </c>
      <c r="T7" s="46">
        <v>5.5</v>
      </c>
      <c r="U7" s="51"/>
      <c r="V7" s="7" t="s">
        <v>330</v>
      </c>
      <c r="W7" s="46">
        <v>6.5</v>
      </c>
      <c r="X7" s="47"/>
    </row>
    <row r="8" spans="1:24" ht="15.75">
      <c r="A8" s="23" t="s">
        <v>372</v>
      </c>
      <c r="B8" s="12">
        <v>5.5</v>
      </c>
      <c r="C8" s="8"/>
      <c r="D8" s="7"/>
      <c r="E8" s="12"/>
      <c r="F8" s="24"/>
      <c r="G8" s="102" t="s">
        <v>241</v>
      </c>
      <c r="H8" s="12">
        <v>5</v>
      </c>
      <c r="I8" s="8">
        <v>-0.5</v>
      </c>
      <c r="J8" s="7" t="s">
        <v>361</v>
      </c>
      <c r="K8" s="12">
        <v>4.5</v>
      </c>
      <c r="L8" s="24"/>
      <c r="M8" s="23" t="s">
        <v>212</v>
      </c>
      <c r="N8" s="12">
        <v>5</v>
      </c>
      <c r="O8" s="8"/>
      <c r="P8" s="7" t="s">
        <v>313</v>
      </c>
      <c r="Q8" s="12">
        <v>7</v>
      </c>
      <c r="R8" s="24"/>
      <c r="S8" s="23"/>
      <c r="T8" s="46"/>
      <c r="U8" s="51"/>
      <c r="V8" s="7"/>
      <c r="W8" s="46"/>
      <c r="X8" s="47"/>
    </row>
    <row r="9" spans="1:24" ht="15.75">
      <c r="A9" s="23" t="s">
        <v>513</v>
      </c>
      <c r="B9" s="12">
        <v>6</v>
      </c>
      <c r="C9" s="8">
        <v>-0.5</v>
      </c>
      <c r="D9" s="7" t="s">
        <v>284</v>
      </c>
      <c r="E9" s="12">
        <v>6</v>
      </c>
      <c r="F9" s="24"/>
      <c r="G9" s="102" t="s">
        <v>243</v>
      </c>
      <c r="H9" s="12">
        <v>7</v>
      </c>
      <c r="I9" s="8">
        <v>3</v>
      </c>
      <c r="J9" s="7" t="s">
        <v>553</v>
      </c>
      <c r="K9" s="12">
        <v>4.5</v>
      </c>
      <c r="L9" s="24"/>
      <c r="M9" s="23" t="s">
        <v>209</v>
      </c>
      <c r="N9" s="12">
        <v>6</v>
      </c>
      <c r="O9" s="8"/>
      <c r="P9" s="7" t="s">
        <v>308</v>
      </c>
      <c r="Q9" s="12">
        <v>6</v>
      </c>
      <c r="R9" s="24">
        <v>1</v>
      </c>
      <c r="S9" s="23" t="s">
        <v>266</v>
      </c>
      <c r="T9" s="46">
        <v>5.5</v>
      </c>
      <c r="U9" s="51"/>
      <c r="V9" s="7" t="s">
        <v>336</v>
      </c>
      <c r="W9" s="46">
        <v>5</v>
      </c>
      <c r="X9" s="47">
        <v>-0.5</v>
      </c>
    </row>
    <row r="10" spans="1:24" ht="15.75">
      <c r="A10" s="23" t="s">
        <v>18</v>
      </c>
      <c r="B10" s="12">
        <v>6</v>
      </c>
      <c r="C10" s="8"/>
      <c r="D10" s="7" t="s">
        <v>288</v>
      </c>
      <c r="E10" s="12">
        <v>5</v>
      </c>
      <c r="F10" s="24"/>
      <c r="G10" s="102" t="s">
        <v>240</v>
      </c>
      <c r="H10" s="12">
        <v>6</v>
      </c>
      <c r="I10" s="8">
        <v>-0.5</v>
      </c>
      <c r="J10" s="7" t="s">
        <v>360</v>
      </c>
      <c r="K10" s="12">
        <v>8</v>
      </c>
      <c r="L10" s="24">
        <v>3</v>
      </c>
      <c r="M10" s="23" t="s">
        <v>489</v>
      </c>
      <c r="N10" s="12">
        <v>6</v>
      </c>
      <c r="O10" s="8"/>
      <c r="P10" s="7" t="s">
        <v>311</v>
      </c>
      <c r="Q10" s="12">
        <v>5.5</v>
      </c>
      <c r="R10" s="24">
        <v>-0.5</v>
      </c>
      <c r="S10" s="23" t="s">
        <v>265</v>
      </c>
      <c r="T10" s="46">
        <v>6</v>
      </c>
      <c r="U10" s="51"/>
      <c r="V10" s="7" t="s">
        <v>337</v>
      </c>
      <c r="W10" s="46">
        <v>6.5</v>
      </c>
      <c r="X10" s="47"/>
    </row>
    <row r="11" spans="1:24" ht="15.75">
      <c r="A11" s="23" t="s">
        <v>19</v>
      </c>
      <c r="B11" s="12">
        <v>5.5</v>
      </c>
      <c r="C11" s="8"/>
      <c r="D11" s="7" t="s">
        <v>287</v>
      </c>
      <c r="E11" s="12">
        <v>6.5</v>
      </c>
      <c r="F11" s="24">
        <v>3</v>
      </c>
      <c r="G11" s="102" t="s">
        <v>239</v>
      </c>
      <c r="H11" s="12">
        <v>6</v>
      </c>
      <c r="I11" s="8">
        <v>-0.5</v>
      </c>
      <c r="J11" s="106" t="s">
        <v>357</v>
      </c>
      <c r="K11" s="203"/>
      <c r="L11" s="216"/>
      <c r="M11" s="23" t="s">
        <v>215</v>
      </c>
      <c r="N11" s="12">
        <v>7</v>
      </c>
      <c r="O11" s="8"/>
      <c r="P11" s="7" t="s">
        <v>310</v>
      </c>
      <c r="Q11" s="12">
        <v>5.5</v>
      </c>
      <c r="R11" s="24"/>
      <c r="S11" s="23" t="s">
        <v>262</v>
      </c>
      <c r="T11" s="46">
        <v>7</v>
      </c>
      <c r="U11" s="51">
        <v>3</v>
      </c>
      <c r="V11" s="7" t="s">
        <v>334</v>
      </c>
      <c r="W11" s="46">
        <v>7</v>
      </c>
      <c r="X11" s="47">
        <v>3</v>
      </c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8"/>
      <c r="J12" s="7"/>
      <c r="K12" s="12"/>
      <c r="L12" s="24"/>
      <c r="M12" s="23"/>
      <c r="N12" s="12"/>
      <c r="O12" s="8"/>
      <c r="P12" s="7"/>
      <c r="Q12" s="12"/>
      <c r="R12" s="24"/>
      <c r="S12" s="23"/>
      <c r="T12" s="46"/>
      <c r="U12" s="51"/>
      <c r="V12" s="7"/>
      <c r="W12" s="46"/>
      <c r="X12" s="47"/>
    </row>
    <row r="13" spans="1:24" ht="15.75">
      <c r="A13" s="23" t="s">
        <v>9</v>
      </c>
      <c r="B13" s="12">
        <v>6</v>
      </c>
      <c r="C13" s="8"/>
      <c r="D13" s="106" t="s">
        <v>496</v>
      </c>
      <c r="E13" s="203"/>
      <c r="F13" s="216"/>
      <c r="G13" s="102" t="s">
        <v>245</v>
      </c>
      <c r="H13" s="12">
        <v>5</v>
      </c>
      <c r="I13" s="8"/>
      <c r="J13" s="7" t="s">
        <v>367</v>
      </c>
      <c r="K13" s="12">
        <v>7</v>
      </c>
      <c r="L13" s="24">
        <v>3</v>
      </c>
      <c r="M13" s="23" t="s">
        <v>453</v>
      </c>
      <c r="N13" s="12">
        <v>7.5</v>
      </c>
      <c r="O13" s="8">
        <v>4</v>
      </c>
      <c r="P13" s="7" t="s">
        <v>583</v>
      </c>
      <c r="Q13" s="12">
        <v>6.5</v>
      </c>
      <c r="R13" s="24">
        <v>3</v>
      </c>
      <c r="S13" s="107" t="s">
        <v>574</v>
      </c>
      <c r="T13" s="201"/>
      <c r="U13" s="205"/>
      <c r="V13" s="7" t="s">
        <v>345</v>
      </c>
      <c r="W13" s="46">
        <v>6</v>
      </c>
      <c r="X13" s="47"/>
    </row>
    <row r="14" spans="1:24" ht="15.75">
      <c r="A14" s="23" t="s">
        <v>373</v>
      </c>
      <c r="B14" s="12">
        <v>5.5</v>
      </c>
      <c r="C14" s="8"/>
      <c r="D14" s="7" t="s">
        <v>295</v>
      </c>
      <c r="E14" s="12">
        <v>6.5</v>
      </c>
      <c r="F14" s="24">
        <v>3</v>
      </c>
      <c r="G14" s="102" t="s">
        <v>244</v>
      </c>
      <c r="H14" s="12">
        <v>5</v>
      </c>
      <c r="I14" s="8"/>
      <c r="J14" s="7" t="s">
        <v>366</v>
      </c>
      <c r="K14" s="12">
        <v>6</v>
      </c>
      <c r="L14" s="24"/>
      <c r="M14" s="23" t="s">
        <v>562</v>
      </c>
      <c r="N14" s="12">
        <v>6.5</v>
      </c>
      <c r="O14" s="8">
        <v>3.5</v>
      </c>
      <c r="P14" s="7" t="s">
        <v>584</v>
      </c>
      <c r="Q14" s="12">
        <v>6</v>
      </c>
      <c r="R14" s="24"/>
      <c r="S14" s="23" t="s">
        <v>581</v>
      </c>
      <c r="T14" s="46">
        <v>5</v>
      </c>
      <c r="U14" s="51"/>
      <c r="V14" s="7" t="s">
        <v>343</v>
      </c>
      <c r="W14" s="46">
        <v>5.5</v>
      </c>
      <c r="X14" s="47">
        <v>1</v>
      </c>
    </row>
    <row r="15" spans="1:24" ht="15.75">
      <c r="A15" s="23" t="s">
        <v>24</v>
      </c>
      <c r="B15" s="12">
        <v>5.5</v>
      </c>
      <c r="C15" s="8"/>
      <c r="D15" s="106" t="s">
        <v>292</v>
      </c>
      <c r="E15" s="203"/>
      <c r="F15" s="216"/>
      <c r="G15" s="102" t="s">
        <v>248</v>
      </c>
      <c r="H15" s="12">
        <v>6</v>
      </c>
      <c r="I15" s="8">
        <v>-0.5</v>
      </c>
      <c r="J15" s="7" t="s">
        <v>368</v>
      </c>
      <c r="K15" s="12">
        <v>6.5</v>
      </c>
      <c r="L15" s="24"/>
      <c r="M15" s="23" t="s">
        <v>455</v>
      </c>
      <c r="N15" s="12">
        <v>5.5</v>
      </c>
      <c r="O15" s="8"/>
      <c r="P15" s="7" t="s">
        <v>318</v>
      </c>
      <c r="Q15" s="12">
        <v>6.5</v>
      </c>
      <c r="R15" s="24"/>
      <c r="S15" s="23" t="s">
        <v>575</v>
      </c>
      <c r="T15" s="46">
        <v>6</v>
      </c>
      <c r="U15" s="51">
        <v>3</v>
      </c>
      <c r="V15" s="7" t="s">
        <v>340</v>
      </c>
      <c r="W15" s="46">
        <v>5.5</v>
      </c>
      <c r="X15" s="47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48"/>
      <c r="X16" s="45"/>
    </row>
    <row r="17" spans="1:24" ht="15.75">
      <c r="A17" s="36"/>
      <c r="B17" s="37"/>
      <c r="C17" s="38"/>
      <c r="D17" s="39" t="s">
        <v>390</v>
      </c>
      <c r="E17" s="37">
        <v>5.5</v>
      </c>
      <c r="F17" s="40"/>
      <c r="G17" s="105" t="s">
        <v>578</v>
      </c>
      <c r="H17" s="37">
        <v>3</v>
      </c>
      <c r="I17" s="38"/>
      <c r="J17" s="39" t="s">
        <v>358</v>
      </c>
      <c r="K17" s="37">
        <v>5</v>
      </c>
      <c r="L17" s="40"/>
      <c r="M17" s="36"/>
      <c r="N17" s="37"/>
      <c r="O17" s="38"/>
      <c r="P17" s="39"/>
      <c r="Q17" s="37"/>
      <c r="R17" s="40"/>
      <c r="S17" s="36" t="s">
        <v>506</v>
      </c>
      <c r="T17" s="37">
        <v>5.5</v>
      </c>
      <c r="U17" s="38"/>
      <c r="V17" s="39"/>
      <c r="W17" s="49"/>
      <c r="X17" s="50"/>
    </row>
    <row r="18" spans="1:24" ht="15.75">
      <c r="A18" s="36"/>
      <c r="B18" s="37"/>
      <c r="C18" s="38"/>
      <c r="D18" s="39" t="s">
        <v>396</v>
      </c>
      <c r="E18" s="37">
        <v>5</v>
      </c>
      <c r="F18" s="40"/>
      <c r="G18" s="41"/>
      <c r="H18" s="37"/>
      <c r="I18" s="38"/>
      <c r="J18" s="39"/>
      <c r="K18" s="37"/>
      <c r="L18" s="40"/>
      <c r="M18" s="36"/>
      <c r="N18" s="37"/>
      <c r="O18" s="38"/>
      <c r="P18" s="39"/>
      <c r="Q18" s="37"/>
      <c r="R18" s="40"/>
      <c r="S18" s="36" t="s">
        <v>430</v>
      </c>
      <c r="T18" s="49">
        <v>6</v>
      </c>
      <c r="U18" s="53"/>
      <c r="V18" s="39"/>
      <c r="W18" s="49"/>
      <c r="X18" s="5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38"/>
      <c r="J19" s="39"/>
      <c r="K19" s="37"/>
      <c r="L19" s="4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49"/>
      <c r="X19" s="50"/>
    </row>
    <row r="20" spans="1:24" ht="15.75">
      <c r="A20" s="108"/>
      <c r="B20" s="109"/>
      <c r="C20" s="110"/>
      <c r="D20" s="108" t="s">
        <v>482</v>
      </c>
      <c r="E20" s="109"/>
      <c r="F20" s="112">
        <v>1</v>
      </c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22"/>
      <c r="T20" s="109"/>
      <c r="U20" s="114"/>
      <c r="V20" s="108" t="s">
        <v>482</v>
      </c>
      <c r="W20" s="109"/>
      <c r="X20" s="112">
        <v>1</v>
      </c>
    </row>
    <row r="21" spans="1:24" ht="15.75">
      <c r="A21" s="108"/>
      <c r="B21" s="109"/>
      <c r="C21" s="110"/>
      <c r="D21" s="108" t="s">
        <v>483</v>
      </c>
      <c r="E21" s="109">
        <f>SUM(E2,E4,E5,E6)</f>
        <v>25.5</v>
      </c>
      <c r="F21" s="112">
        <f>SUM(6.375)</f>
        <v>6.375</v>
      </c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22"/>
      <c r="T21" s="109"/>
      <c r="U21" s="114"/>
      <c r="V21" s="108" t="s">
        <v>483</v>
      </c>
      <c r="W21" s="109">
        <f>SUM(W2,W4,W7,W5)</f>
        <v>24</v>
      </c>
      <c r="X21" s="112">
        <v>6</v>
      </c>
    </row>
    <row r="22" spans="1:24" ht="12.75">
      <c r="A22" s="26" t="s">
        <v>12</v>
      </c>
      <c r="B22" s="10">
        <v>6</v>
      </c>
      <c r="C22" s="9">
        <v>-1</v>
      </c>
      <c r="D22" s="11" t="s">
        <v>273</v>
      </c>
      <c r="E22" s="10"/>
      <c r="F22" s="25"/>
      <c r="G22" s="103" t="s">
        <v>570</v>
      </c>
      <c r="H22" s="196"/>
      <c r="I22" s="197"/>
      <c r="J22" s="11" t="s">
        <v>347</v>
      </c>
      <c r="K22" s="10"/>
      <c r="L22" s="25"/>
      <c r="M22" s="26" t="s">
        <v>198</v>
      </c>
      <c r="N22" s="196"/>
      <c r="O22" s="197"/>
      <c r="P22" s="11" t="s">
        <v>296</v>
      </c>
      <c r="Q22" s="10"/>
      <c r="R22" s="25"/>
      <c r="S22" s="26" t="s">
        <v>433</v>
      </c>
      <c r="T22" s="196"/>
      <c r="U22" s="197"/>
      <c r="V22" s="11" t="s">
        <v>321</v>
      </c>
      <c r="W22" s="211"/>
      <c r="X22" s="213"/>
    </row>
    <row r="23" spans="1:24" ht="12.75">
      <c r="A23" s="26" t="s">
        <v>15</v>
      </c>
      <c r="B23" s="10">
        <v>5.5</v>
      </c>
      <c r="C23" s="9">
        <v>-0.5</v>
      </c>
      <c r="D23" s="11" t="s">
        <v>274</v>
      </c>
      <c r="E23" s="10"/>
      <c r="F23" s="25"/>
      <c r="G23" s="103" t="s">
        <v>247</v>
      </c>
      <c r="H23" s="10"/>
      <c r="I23" s="9"/>
      <c r="J23" s="11" t="s">
        <v>370</v>
      </c>
      <c r="K23" s="10"/>
      <c r="L23" s="25"/>
      <c r="M23" s="26" t="s">
        <v>454</v>
      </c>
      <c r="N23" s="10"/>
      <c r="O23" s="9">
        <v>3</v>
      </c>
      <c r="P23" s="11" t="s">
        <v>299</v>
      </c>
      <c r="Q23" s="196"/>
      <c r="R23" s="206"/>
      <c r="S23" s="26" t="s">
        <v>506</v>
      </c>
      <c r="T23" s="10">
        <v>5.5</v>
      </c>
      <c r="U23" s="9"/>
      <c r="V23" s="11" t="s">
        <v>324</v>
      </c>
      <c r="W23" s="54"/>
      <c r="X23" s="126"/>
    </row>
    <row r="24" spans="1:24" ht="12.75">
      <c r="A24" s="26" t="s">
        <v>486</v>
      </c>
      <c r="B24" s="10"/>
      <c r="C24" s="9">
        <v>3</v>
      </c>
      <c r="D24" s="11" t="s">
        <v>580</v>
      </c>
      <c r="E24" s="10"/>
      <c r="F24" s="25">
        <v>-0.5</v>
      </c>
      <c r="G24" s="103" t="s">
        <v>242</v>
      </c>
      <c r="H24" s="10"/>
      <c r="I24" s="9"/>
      <c r="J24" s="11" t="s">
        <v>365</v>
      </c>
      <c r="K24" s="10"/>
      <c r="L24" s="25"/>
      <c r="M24" s="26" t="s">
        <v>490</v>
      </c>
      <c r="N24" s="10"/>
      <c r="O24" s="9"/>
      <c r="P24" s="11" t="s">
        <v>306</v>
      </c>
      <c r="Q24" s="10">
        <v>6.5</v>
      </c>
      <c r="R24" s="25">
        <v>-0.5</v>
      </c>
      <c r="S24" s="26" t="s">
        <v>427</v>
      </c>
      <c r="T24" s="10"/>
      <c r="U24" s="9">
        <v>-0.5</v>
      </c>
      <c r="V24" s="11" t="s">
        <v>325</v>
      </c>
      <c r="W24" s="54"/>
      <c r="X24" s="126"/>
    </row>
    <row r="25" spans="1:24" ht="12.75">
      <c r="A25" s="26" t="s">
        <v>514</v>
      </c>
      <c r="B25" s="10"/>
      <c r="C25" s="9"/>
      <c r="D25" s="11" t="s">
        <v>289</v>
      </c>
      <c r="E25" s="10"/>
      <c r="F25" s="25"/>
      <c r="G25" s="103" t="s">
        <v>236</v>
      </c>
      <c r="H25" s="10"/>
      <c r="I25" s="9"/>
      <c r="J25" s="11" t="s">
        <v>353</v>
      </c>
      <c r="K25" s="10"/>
      <c r="L25" s="25"/>
      <c r="M25" s="26" t="s">
        <v>214</v>
      </c>
      <c r="N25" s="10"/>
      <c r="O25" s="9">
        <v>3</v>
      </c>
      <c r="P25" s="11" t="s">
        <v>585</v>
      </c>
      <c r="Q25" s="10"/>
      <c r="R25" s="25"/>
      <c r="S25" s="26" t="s">
        <v>430</v>
      </c>
      <c r="T25" s="10">
        <v>6</v>
      </c>
      <c r="U25" s="9"/>
      <c r="V25" s="11" t="s">
        <v>333</v>
      </c>
      <c r="W25" s="54"/>
      <c r="X25" s="126"/>
    </row>
    <row r="26" spans="1:24" ht="12.75">
      <c r="A26" s="26" t="s">
        <v>141</v>
      </c>
      <c r="B26" s="10"/>
      <c r="C26" s="9"/>
      <c r="D26" s="11" t="s">
        <v>285</v>
      </c>
      <c r="E26" s="10"/>
      <c r="F26" s="25"/>
      <c r="G26" s="103" t="s">
        <v>235</v>
      </c>
      <c r="H26" s="10"/>
      <c r="I26" s="9"/>
      <c r="J26" s="11" t="s">
        <v>554</v>
      </c>
      <c r="K26" s="10"/>
      <c r="L26" s="25"/>
      <c r="M26" s="26" t="s">
        <v>211</v>
      </c>
      <c r="N26" s="10">
        <v>5</v>
      </c>
      <c r="O26" s="9"/>
      <c r="P26" s="11" t="s">
        <v>309</v>
      </c>
      <c r="Q26" s="10">
        <v>7</v>
      </c>
      <c r="R26" s="25"/>
      <c r="S26" s="26" t="s">
        <v>521</v>
      </c>
      <c r="T26" s="10"/>
      <c r="U26" s="9"/>
      <c r="V26" s="11" t="s">
        <v>335</v>
      </c>
      <c r="W26" s="54"/>
      <c r="X26" s="126"/>
    </row>
    <row r="27" spans="1:24" ht="12.75">
      <c r="A27" s="26" t="s">
        <v>7</v>
      </c>
      <c r="B27" s="10"/>
      <c r="C27" s="9">
        <v>-0.5</v>
      </c>
      <c r="D27" s="11" t="s">
        <v>293</v>
      </c>
      <c r="E27" s="10"/>
      <c r="F27" s="25"/>
      <c r="G27" s="103" t="s">
        <v>232</v>
      </c>
      <c r="H27" s="10"/>
      <c r="I27" s="9">
        <v>-0.5</v>
      </c>
      <c r="J27" s="11" t="s">
        <v>358</v>
      </c>
      <c r="K27" s="10">
        <v>5</v>
      </c>
      <c r="L27" s="25"/>
      <c r="M27" s="26" t="s">
        <v>488</v>
      </c>
      <c r="N27" s="10"/>
      <c r="O27" s="9"/>
      <c r="P27" s="11" t="s">
        <v>320</v>
      </c>
      <c r="Q27" s="10"/>
      <c r="R27" s="25">
        <v>-0.5</v>
      </c>
      <c r="S27" s="26" t="s">
        <v>582</v>
      </c>
      <c r="T27" s="196"/>
      <c r="U27" s="197"/>
      <c r="V27" s="11" t="s">
        <v>341</v>
      </c>
      <c r="W27" s="54"/>
      <c r="X27" s="126"/>
    </row>
    <row r="28" spans="1:24" ht="13.5" thickBot="1">
      <c r="A28" s="27" t="s">
        <v>374</v>
      </c>
      <c r="B28" s="31"/>
      <c r="C28" s="29"/>
      <c r="D28" s="28" t="s">
        <v>290</v>
      </c>
      <c r="E28" s="31"/>
      <c r="F28" s="30"/>
      <c r="G28" s="104" t="s">
        <v>229</v>
      </c>
      <c r="H28" s="31"/>
      <c r="I28" s="29"/>
      <c r="J28" s="28" t="s">
        <v>362</v>
      </c>
      <c r="K28" s="207"/>
      <c r="L28" s="208"/>
      <c r="M28" s="104" t="s">
        <v>200</v>
      </c>
      <c r="N28" s="207"/>
      <c r="O28" s="209"/>
      <c r="P28" s="28" t="s">
        <v>317</v>
      </c>
      <c r="Q28" s="31"/>
      <c r="R28" s="30"/>
      <c r="S28" s="27" t="s">
        <v>432</v>
      </c>
      <c r="T28" s="207"/>
      <c r="U28" s="209"/>
      <c r="V28" s="28" t="s">
        <v>342</v>
      </c>
      <c r="W28" s="56"/>
      <c r="X28" s="127"/>
    </row>
    <row r="29" spans="1:24" ht="16.5" thickBot="1">
      <c r="A29" s="128" t="s">
        <v>0</v>
      </c>
      <c r="B29" s="138">
        <f>SUM(B2:C20)</f>
        <v>64.5</v>
      </c>
      <c r="C29" s="4"/>
      <c r="D29" s="128" t="s">
        <v>0</v>
      </c>
      <c r="E29" s="136">
        <f>SUM(E2:F20)</f>
        <v>70</v>
      </c>
      <c r="F29" s="4"/>
      <c r="G29" s="128" t="s">
        <v>0</v>
      </c>
      <c r="H29" s="136">
        <f>SUM(H2:H19)+SUM(I2:I19)</f>
        <v>60</v>
      </c>
      <c r="I29" s="4"/>
      <c r="J29" s="128" t="s">
        <v>0</v>
      </c>
      <c r="K29" s="136">
        <f>SUM(K2:L20)</f>
        <v>73.5</v>
      </c>
      <c r="L29" s="63"/>
      <c r="M29" s="128" t="s">
        <v>0</v>
      </c>
      <c r="N29" s="136">
        <f>SUM(N2:N19)+SUM(O2:O19)</f>
        <v>70</v>
      </c>
      <c r="O29" s="63"/>
      <c r="P29" s="128" t="s">
        <v>0</v>
      </c>
      <c r="Q29" s="136">
        <f>SUM(Q2:R20)</f>
        <v>67.5</v>
      </c>
      <c r="R29" s="63"/>
      <c r="S29" s="128" t="s">
        <v>0</v>
      </c>
      <c r="T29" s="143">
        <f>SUM(T2:T19)+SUM(U2:U19)</f>
        <v>67</v>
      </c>
      <c r="U29" s="63"/>
      <c r="V29" s="128" t="s">
        <v>0</v>
      </c>
      <c r="W29" s="139">
        <f>SUM(W2:X20)</f>
        <v>69.5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2</v>
      </c>
      <c r="L30" s="63"/>
      <c r="M30" s="3" t="s">
        <v>1</v>
      </c>
      <c r="N30" s="1">
        <f>IF(ISERROR(FLOOR(PRODUCT(SUM(N29,-60),1/6),1)),0,FLOOR(PRODUCT(SUM(N29,-60),1/6),1))</f>
        <v>1</v>
      </c>
      <c r="O30" s="63"/>
      <c r="P30" s="3" t="s">
        <v>1</v>
      </c>
      <c r="Q30" s="1">
        <f>IF(ISERROR(FLOOR(PRODUCT(SUM(Q29,-60),1/6),1)),0,FLOOR(PRODUCT(SUM(Q29,-60),1/6),1))</f>
        <v>1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1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S1</f>
        <v>Shooters</v>
      </c>
      <c r="B32" s="14">
        <f>T30</f>
        <v>1</v>
      </c>
      <c r="C32" s="16"/>
      <c r="D32" s="14" t="str">
        <f>M1</f>
        <v>Calzini</v>
      </c>
      <c r="E32" s="15">
        <f>N30</f>
        <v>1</v>
      </c>
      <c r="F32" s="5"/>
      <c r="G32" s="14" t="str">
        <f>A1</f>
        <v>Euskal Herria</v>
      </c>
      <c r="H32" s="15">
        <f>B30</f>
        <v>0</v>
      </c>
      <c r="I32" s="16"/>
      <c r="J32" s="121" t="str">
        <f>J1</f>
        <v>NcT</v>
      </c>
      <c r="K32" s="14">
        <f>K30</f>
        <v>2</v>
      </c>
      <c r="L32" s="5"/>
      <c r="M32" s="5"/>
      <c r="N32" s="5"/>
      <c r="O32" s="16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4" t="str">
        <f>V1</f>
        <v>L.S.D.</v>
      </c>
      <c r="B33" s="18">
        <f>W30</f>
        <v>1</v>
      </c>
      <c r="C33" s="16"/>
      <c r="D33" s="17" t="str">
        <f>P1</f>
        <v>Forza Silvio</v>
      </c>
      <c r="E33" s="14">
        <f>Q30</f>
        <v>1</v>
      </c>
      <c r="F33" s="5"/>
      <c r="G33" s="121" t="str">
        <f>D1</f>
        <v>Gente Felice</v>
      </c>
      <c r="H33" s="14">
        <f>E30</f>
        <v>1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X36"/>
  <sheetViews>
    <sheetView zoomScale="75" zoomScaleNormal="75" workbookViewId="0" topLeftCell="A1">
      <selection activeCell="V22" sqref="V22:V28"/>
    </sheetView>
  </sheetViews>
  <sheetFormatPr defaultColWidth="9.140625" defaultRowHeight="12.75"/>
  <cols>
    <col min="1" max="1" width="23.00390625" style="0" customWidth="1"/>
    <col min="4" max="4" width="22.8515625" style="0" customWidth="1"/>
    <col min="7" max="7" width="18.28125" style="0" customWidth="1"/>
    <col min="10" max="10" width="18.28125" style="0" customWidth="1"/>
    <col min="13" max="13" width="18.140625" style="0" customWidth="1"/>
    <col min="16" max="16" width="18.140625" style="0" customWidth="1"/>
    <col min="19" max="19" width="18.28125" style="0" customWidth="1"/>
    <col min="22" max="22" width="18.42187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Squadre!I1</f>
        <v>Amici di Mohammed</v>
      </c>
      <c r="E1" s="59"/>
      <c r="F1" s="62"/>
      <c r="G1" s="58" t="str">
        <f>Squadre!E1</f>
        <v>Calzini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Squadre!M32</f>
        <v>NcT</v>
      </c>
      <c r="Q1" s="59"/>
      <c r="R1" s="62"/>
      <c r="S1" s="58" t="str">
        <f>Squadre!E32</f>
        <v>Forza Silvio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12</v>
      </c>
      <c r="B2" s="12">
        <v>6</v>
      </c>
      <c r="C2" s="8">
        <v>-1</v>
      </c>
      <c r="D2" s="148" t="s">
        <v>588</v>
      </c>
      <c r="E2" s="21"/>
      <c r="F2" s="33"/>
      <c r="G2" s="23" t="s">
        <v>196</v>
      </c>
      <c r="H2" s="12">
        <v>6</v>
      </c>
      <c r="I2" s="8"/>
      <c r="J2" s="7" t="s">
        <v>253</v>
      </c>
      <c r="K2" s="46">
        <v>6</v>
      </c>
      <c r="L2" s="47"/>
      <c r="M2" s="23" t="s">
        <v>271</v>
      </c>
      <c r="N2" s="12">
        <v>7</v>
      </c>
      <c r="O2" s="8"/>
      <c r="P2" s="7" t="s">
        <v>346</v>
      </c>
      <c r="Q2" s="12">
        <v>6.5</v>
      </c>
      <c r="R2" s="24">
        <v>-3</v>
      </c>
      <c r="S2" s="23" t="s">
        <v>298</v>
      </c>
      <c r="T2" s="12">
        <v>6</v>
      </c>
      <c r="U2" s="8">
        <v>-2</v>
      </c>
      <c r="V2" s="7" t="s">
        <v>397</v>
      </c>
      <c r="W2" s="46">
        <v>6</v>
      </c>
      <c r="X2" s="47"/>
    </row>
    <row r="3" spans="1:24" ht="15.75">
      <c r="A3" s="23"/>
      <c r="B3" s="12"/>
      <c r="C3" s="8"/>
      <c r="D3" s="150"/>
      <c r="E3" s="12"/>
      <c r="F3" s="24"/>
      <c r="G3" s="23"/>
      <c r="H3" s="12"/>
      <c r="I3" s="8"/>
      <c r="J3" s="7"/>
      <c r="K3" s="46"/>
      <c r="L3" s="47"/>
      <c r="M3" s="23"/>
      <c r="N3" s="12"/>
      <c r="O3" s="8"/>
      <c r="P3" s="7"/>
      <c r="Q3" s="12"/>
      <c r="R3" s="24"/>
      <c r="S3" s="23"/>
      <c r="T3" s="12"/>
      <c r="U3" s="8"/>
      <c r="V3" s="7"/>
      <c r="W3" s="46"/>
      <c r="X3" s="47"/>
    </row>
    <row r="4" spans="1:24" ht="15.75">
      <c r="A4" s="23" t="s">
        <v>512</v>
      </c>
      <c r="B4" s="12">
        <v>6.5</v>
      </c>
      <c r="C4" s="8"/>
      <c r="D4" s="150" t="s">
        <v>230</v>
      </c>
      <c r="E4" s="12">
        <v>6</v>
      </c>
      <c r="F4" s="24"/>
      <c r="G4" s="23" t="s">
        <v>202</v>
      </c>
      <c r="H4" s="12">
        <v>6.5</v>
      </c>
      <c r="I4" s="8"/>
      <c r="J4" s="7" t="s">
        <v>256</v>
      </c>
      <c r="K4" s="46">
        <v>6.5</v>
      </c>
      <c r="L4" s="47">
        <v>-0.5</v>
      </c>
      <c r="M4" s="23" t="s">
        <v>280</v>
      </c>
      <c r="N4" s="12">
        <v>5</v>
      </c>
      <c r="O4" s="8"/>
      <c r="P4" s="7" t="s">
        <v>552</v>
      </c>
      <c r="Q4" s="12">
        <v>6</v>
      </c>
      <c r="R4" s="24"/>
      <c r="S4" s="107" t="s">
        <v>306</v>
      </c>
      <c r="T4" s="203"/>
      <c r="U4" s="204"/>
      <c r="V4" s="7" t="s">
        <v>409</v>
      </c>
      <c r="W4" s="46">
        <v>6</v>
      </c>
      <c r="X4" s="47">
        <v>-0.5</v>
      </c>
    </row>
    <row r="5" spans="1:24" ht="15.75">
      <c r="A5" s="23" t="s">
        <v>378</v>
      </c>
      <c r="B5" s="12">
        <v>5.5</v>
      </c>
      <c r="C5" s="8"/>
      <c r="D5" s="150" t="s">
        <v>229</v>
      </c>
      <c r="E5" s="12">
        <v>6</v>
      </c>
      <c r="F5" s="24"/>
      <c r="G5" s="23" t="s">
        <v>548</v>
      </c>
      <c r="H5" s="12">
        <v>6.5</v>
      </c>
      <c r="I5" s="8">
        <v>3</v>
      </c>
      <c r="J5" s="7" t="s">
        <v>260</v>
      </c>
      <c r="K5" s="46">
        <v>6.5</v>
      </c>
      <c r="L5" s="47">
        <v>1</v>
      </c>
      <c r="M5" s="23" t="s">
        <v>274</v>
      </c>
      <c r="N5" s="12">
        <v>5.5</v>
      </c>
      <c r="O5" s="8"/>
      <c r="P5" s="7" t="s">
        <v>355</v>
      </c>
      <c r="Q5" s="12">
        <v>7</v>
      </c>
      <c r="R5" s="24"/>
      <c r="S5" s="23" t="s">
        <v>590</v>
      </c>
      <c r="T5" s="12">
        <v>6</v>
      </c>
      <c r="U5" s="8"/>
      <c r="V5" s="7" t="s">
        <v>399</v>
      </c>
      <c r="W5" s="46">
        <v>6</v>
      </c>
      <c r="X5" s="47"/>
    </row>
    <row r="6" spans="1:24" ht="15.75">
      <c r="A6" s="23" t="s">
        <v>376</v>
      </c>
      <c r="B6" s="12">
        <v>6</v>
      </c>
      <c r="C6" s="8">
        <v>-0.5</v>
      </c>
      <c r="D6" s="150" t="s">
        <v>232</v>
      </c>
      <c r="E6" s="12">
        <v>6</v>
      </c>
      <c r="F6" s="24"/>
      <c r="G6" s="23" t="s">
        <v>199</v>
      </c>
      <c r="H6" s="12">
        <v>5</v>
      </c>
      <c r="I6" s="8"/>
      <c r="J6" s="7" t="s">
        <v>259</v>
      </c>
      <c r="K6" s="46">
        <v>6</v>
      </c>
      <c r="L6" s="47"/>
      <c r="M6" s="23" t="s">
        <v>495</v>
      </c>
      <c r="N6" s="12">
        <v>6</v>
      </c>
      <c r="O6" s="8"/>
      <c r="P6" s="7" t="s">
        <v>353</v>
      </c>
      <c r="Q6" s="12">
        <v>6.5</v>
      </c>
      <c r="R6" s="24"/>
      <c r="S6" s="23" t="s">
        <v>303</v>
      </c>
      <c r="T6" s="12">
        <v>6</v>
      </c>
      <c r="U6" s="8"/>
      <c r="V6" s="7" t="s">
        <v>560</v>
      </c>
      <c r="W6" s="46">
        <v>6</v>
      </c>
      <c r="X6" s="47"/>
    </row>
    <row r="7" spans="1:24" ht="15.75">
      <c r="A7" s="107" t="s">
        <v>142</v>
      </c>
      <c r="B7" s="203"/>
      <c r="C7" s="204"/>
      <c r="D7" s="220" t="s">
        <v>579</v>
      </c>
      <c r="E7" s="203"/>
      <c r="F7" s="216"/>
      <c r="G7" s="23"/>
      <c r="H7" s="12"/>
      <c r="I7" s="8"/>
      <c r="J7" s="7"/>
      <c r="K7" s="46"/>
      <c r="L7" s="47"/>
      <c r="M7" s="23" t="s">
        <v>281</v>
      </c>
      <c r="N7" s="12">
        <v>7</v>
      </c>
      <c r="O7" s="8">
        <v>1</v>
      </c>
      <c r="P7" s="7"/>
      <c r="Q7" s="12"/>
      <c r="R7" s="24"/>
      <c r="S7" s="23" t="s">
        <v>305</v>
      </c>
      <c r="T7" s="12">
        <v>6.5</v>
      </c>
      <c r="U7" s="8"/>
      <c r="V7" s="7" t="s">
        <v>398</v>
      </c>
      <c r="W7" s="46">
        <v>4.5</v>
      </c>
      <c r="X7" s="47"/>
    </row>
    <row r="8" spans="1:24" ht="15.75">
      <c r="A8" s="222"/>
      <c r="B8" s="12"/>
      <c r="C8" s="8"/>
      <c r="D8" s="150"/>
      <c r="E8" s="12"/>
      <c r="F8" s="24"/>
      <c r="G8" s="23" t="s">
        <v>211</v>
      </c>
      <c r="H8" s="12">
        <v>6</v>
      </c>
      <c r="I8" s="8"/>
      <c r="J8" s="7" t="s">
        <v>266</v>
      </c>
      <c r="K8" s="46">
        <v>6</v>
      </c>
      <c r="L8" s="47"/>
      <c r="M8" s="23"/>
      <c r="N8" s="12"/>
      <c r="O8" s="8"/>
      <c r="P8" s="7" t="s">
        <v>361</v>
      </c>
      <c r="Q8" s="12">
        <v>7</v>
      </c>
      <c r="R8" s="24">
        <v>3</v>
      </c>
      <c r="S8" s="23"/>
      <c r="T8" s="12"/>
      <c r="U8" s="8"/>
      <c r="V8" s="7"/>
      <c r="W8" s="46"/>
      <c r="X8" s="47"/>
    </row>
    <row r="9" spans="1:24" ht="15.75">
      <c r="A9" s="23" t="s">
        <v>372</v>
      </c>
      <c r="B9" s="12">
        <v>5</v>
      </c>
      <c r="C9" s="8"/>
      <c r="D9" s="150" t="s">
        <v>241</v>
      </c>
      <c r="E9" s="12">
        <v>6.5</v>
      </c>
      <c r="F9" s="24">
        <v>-0.5</v>
      </c>
      <c r="G9" s="23" t="s">
        <v>209</v>
      </c>
      <c r="H9" s="12">
        <v>6.5</v>
      </c>
      <c r="I9" s="8"/>
      <c r="J9" s="7" t="s">
        <v>269</v>
      </c>
      <c r="K9" s="46">
        <v>5.5</v>
      </c>
      <c r="L9" s="47"/>
      <c r="M9" s="23" t="s">
        <v>284</v>
      </c>
      <c r="N9" s="12">
        <v>6.5</v>
      </c>
      <c r="O9" s="8"/>
      <c r="P9" s="7" t="s">
        <v>553</v>
      </c>
      <c r="Q9" s="12">
        <v>6</v>
      </c>
      <c r="R9" s="24"/>
      <c r="S9" s="23" t="s">
        <v>308</v>
      </c>
      <c r="T9" s="12">
        <v>7</v>
      </c>
      <c r="U9" s="8"/>
      <c r="V9" s="7" t="s">
        <v>498</v>
      </c>
      <c r="W9" s="46">
        <v>6.5</v>
      </c>
      <c r="X9" s="47">
        <v>3</v>
      </c>
    </row>
    <row r="10" spans="1:24" ht="15.75">
      <c r="A10" s="23" t="s">
        <v>18</v>
      </c>
      <c r="B10" s="12">
        <v>5.5</v>
      </c>
      <c r="C10" s="8"/>
      <c r="D10" s="150" t="s">
        <v>238</v>
      </c>
      <c r="E10" s="12">
        <v>6.5</v>
      </c>
      <c r="F10" s="24">
        <v>-0.5</v>
      </c>
      <c r="G10" s="23" t="s">
        <v>489</v>
      </c>
      <c r="H10" s="12">
        <v>5</v>
      </c>
      <c r="I10" s="8"/>
      <c r="J10" s="7" t="s">
        <v>262</v>
      </c>
      <c r="K10" s="46">
        <v>6</v>
      </c>
      <c r="L10" s="47"/>
      <c r="M10" s="107" t="s">
        <v>289</v>
      </c>
      <c r="N10" s="203"/>
      <c r="O10" s="204"/>
      <c r="P10" s="7" t="s">
        <v>360</v>
      </c>
      <c r="Q10" s="12">
        <v>7</v>
      </c>
      <c r="R10" s="24">
        <v>3</v>
      </c>
      <c r="S10" s="23" t="s">
        <v>311</v>
      </c>
      <c r="T10" s="12">
        <v>5.5</v>
      </c>
      <c r="U10" s="8"/>
      <c r="V10" s="7" t="s">
        <v>401</v>
      </c>
      <c r="W10" s="46">
        <v>6.5</v>
      </c>
      <c r="X10" s="47">
        <v>-0.5</v>
      </c>
    </row>
    <row r="11" spans="1:24" ht="15.75">
      <c r="A11" s="23" t="s">
        <v>19</v>
      </c>
      <c r="B11" s="12">
        <v>6.5</v>
      </c>
      <c r="C11" s="8">
        <v>2.5</v>
      </c>
      <c r="D11" s="150" t="s">
        <v>242</v>
      </c>
      <c r="E11" s="12">
        <v>5.5</v>
      </c>
      <c r="F11" s="24"/>
      <c r="G11" s="23" t="s">
        <v>215</v>
      </c>
      <c r="H11" s="12">
        <v>5.5</v>
      </c>
      <c r="I11" s="8"/>
      <c r="J11" s="7" t="s">
        <v>265</v>
      </c>
      <c r="K11" s="46">
        <v>6.5</v>
      </c>
      <c r="L11" s="47"/>
      <c r="M11" s="23" t="s">
        <v>287</v>
      </c>
      <c r="N11" s="12">
        <v>7.5</v>
      </c>
      <c r="O11" s="8">
        <v>3</v>
      </c>
      <c r="P11" s="7" t="s">
        <v>357</v>
      </c>
      <c r="Q11" s="12">
        <v>6</v>
      </c>
      <c r="R11" s="24"/>
      <c r="S11" s="23" t="s">
        <v>313</v>
      </c>
      <c r="T11" s="12">
        <v>6</v>
      </c>
      <c r="U11" s="8"/>
      <c r="V11" s="7" t="s">
        <v>402</v>
      </c>
      <c r="W11" s="46">
        <v>6.5</v>
      </c>
      <c r="X11" s="47"/>
    </row>
    <row r="12" spans="1:24" ht="15.75">
      <c r="A12" s="23"/>
      <c r="B12" s="12"/>
      <c r="C12" s="8"/>
      <c r="D12" s="150"/>
      <c r="E12" s="12"/>
      <c r="F12" s="24"/>
      <c r="G12" s="23"/>
      <c r="H12" s="12"/>
      <c r="I12" s="8"/>
      <c r="J12" s="7"/>
      <c r="K12" s="46"/>
      <c r="L12" s="47"/>
      <c r="M12" s="23" t="s">
        <v>288</v>
      </c>
      <c r="N12" s="12">
        <v>6.5</v>
      </c>
      <c r="O12" s="8">
        <v>-0.5</v>
      </c>
      <c r="P12" s="7"/>
      <c r="Q12" s="12"/>
      <c r="R12" s="24"/>
      <c r="S12" s="23"/>
      <c r="T12" s="12"/>
      <c r="U12" s="8"/>
      <c r="V12" s="7" t="s">
        <v>404</v>
      </c>
      <c r="W12" s="46">
        <v>6</v>
      </c>
      <c r="X12" s="47"/>
    </row>
    <row r="13" spans="1:24" ht="15.75">
      <c r="A13" s="23" t="s">
        <v>373</v>
      </c>
      <c r="B13" s="12">
        <v>6</v>
      </c>
      <c r="C13" s="8"/>
      <c r="D13" s="150" t="s">
        <v>244</v>
      </c>
      <c r="E13" s="12">
        <v>5.5</v>
      </c>
      <c r="F13" s="24"/>
      <c r="G13" s="23" t="s">
        <v>453</v>
      </c>
      <c r="H13" s="12">
        <v>6.5</v>
      </c>
      <c r="I13" s="8">
        <v>3</v>
      </c>
      <c r="J13" s="106" t="s">
        <v>574</v>
      </c>
      <c r="K13" s="201"/>
      <c r="L13" s="202"/>
      <c r="M13" s="23"/>
      <c r="N13" s="12"/>
      <c r="O13" s="8"/>
      <c r="P13" s="7" t="s">
        <v>367</v>
      </c>
      <c r="Q13" s="12">
        <v>5.5</v>
      </c>
      <c r="R13" s="24">
        <v>-3</v>
      </c>
      <c r="S13" s="23" t="s">
        <v>583</v>
      </c>
      <c r="T13" s="12">
        <v>5.5</v>
      </c>
      <c r="U13" s="8"/>
      <c r="V13" s="7"/>
      <c r="W13" s="46"/>
      <c r="X13" s="47"/>
    </row>
    <row r="14" spans="1:24" ht="15.75">
      <c r="A14" s="23" t="s">
        <v>15</v>
      </c>
      <c r="B14" s="12">
        <v>7</v>
      </c>
      <c r="C14" s="8">
        <v>4</v>
      </c>
      <c r="D14" s="220" t="s">
        <v>247</v>
      </c>
      <c r="E14" s="203"/>
      <c r="F14" s="216"/>
      <c r="G14" s="23" t="s">
        <v>562</v>
      </c>
      <c r="H14" s="12">
        <v>6.5</v>
      </c>
      <c r="I14" s="8">
        <v>2.5</v>
      </c>
      <c r="J14" s="106" t="s">
        <v>581</v>
      </c>
      <c r="K14" s="201"/>
      <c r="L14" s="202"/>
      <c r="M14" s="23" t="s">
        <v>292</v>
      </c>
      <c r="N14" s="12">
        <v>5.5</v>
      </c>
      <c r="O14" s="8"/>
      <c r="P14" s="7" t="s">
        <v>369</v>
      </c>
      <c r="Q14" s="12">
        <v>6.5</v>
      </c>
      <c r="R14" s="24">
        <v>3</v>
      </c>
      <c r="S14" s="23" t="s">
        <v>318</v>
      </c>
      <c r="T14" s="12">
        <v>8</v>
      </c>
      <c r="U14" s="8">
        <v>6</v>
      </c>
      <c r="V14" s="7" t="s">
        <v>405</v>
      </c>
      <c r="W14" s="46">
        <v>7</v>
      </c>
      <c r="X14" s="47"/>
    </row>
    <row r="15" spans="1:24" ht="15.75">
      <c r="A15" s="23" t="s">
        <v>486</v>
      </c>
      <c r="B15" s="12">
        <v>7</v>
      </c>
      <c r="C15" s="8">
        <v>4</v>
      </c>
      <c r="D15" s="150" t="s">
        <v>248</v>
      </c>
      <c r="E15" s="12">
        <v>5</v>
      </c>
      <c r="F15" s="24">
        <v>-0.5</v>
      </c>
      <c r="G15" s="23" t="s">
        <v>454</v>
      </c>
      <c r="H15" s="12">
        <v>6</v>
      </c>
      <c r="I15" s="8"/>
      <c r="J15" s="7" t="s">
        <v>575</v>
      </c>
      <c r="K15" s="46">
        <v>6.5</v>
      </c>
      <c r="L15" s="47">
        <v>3</v>
      </c>
      <c r="M15" s="23" t="s">
        <v>295</v>
      </c>
      <c r="N15" s="12">
        <v>7.5</v>
      </c>
      <c r="O15" s="8">
        <v>3</v>
      </c>
      <c r="P15" s="7" t="s">
        <v>368</v>
      </c>
      <c r="Q15" s="12">
        <v>5.5</v>
      </c>
      <c r="R15" s="24">
        <v>1</v>
      </c>
      <c r="S15" s="23" t="s">
        <v>320</v>
      </c>
      <c r="T15" s="12">
        <v>5.5</v>
      </c>
      <c r="U15" s="8"/>
      <c r="V15" s="7" t="s">
        <v>407</v>
      </c>
      <c r="W15" s="46">
        <v>5.5</v>
      </c>
      <c r="X15" s="47"/>
    </row>
    <row r="16" spans="1:24" ht="15.75">
      <c r="A16" s="32" t="s">
        <v>3</v>
      </c>
      <c r="B16" s="21"/>
      <c r="C16" s="22"/>
      <c r="D16" s="148" t="s">
        <v>3</v>
      </c>
      <c r="E16" s="21"/>
      <c r="F16" s="33"/>
      <c r="G16" s="32" t="s">
        <v>3</v>
      </c>
      <c r="H16" s="21"/>
      <c r="I16" s="22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48"/>
      <c r="X16" s="45"/>
    </row>
    <row r="17" spans="1:24" ht="15.75">
      <c r="A17" s="36" t="s">
        <v>139</v>
      </c>
      <c r="B17" s="37">
        <v>6</v>
      </c>
      <c r="C17" s="38">
        <v>-0.5</v>
      </c>
      <c r="D17" s="156" t="s">
        <v>246</v>
      </c>
      <c r="E17" s="156">
        <v>5</v>
      </c>
      <c r="F17" s="40">
        <v>-1</v>
      </c>
      <c r="G17" s="36"/>
      <c r="H17" s="37"/>
      <c r="I17" s="38"/>
      <c r="J17" s="39" t="s">
        <v>592</v>
      </c>
      <c r="K17" s="37">
        <v>5</v>
      </c>
      <c r="L17" s="40"/>
      <c r="M17" s="36" t="s">
        <v>285</v>
      </c>
      <c r="N17" s="37">
        <v>4</v>
      </c>
      <c r="O17" s="38"/>
      <c r="P17" s="39"/>
      <c r="Q17" s="37"/>
      <c r="R17" s="40"/>
      <c r="S17" s="36" t="s">
        <v>299</v>
      </c>
      <c r="T17" s="37">
        <v>7</v>
      </c>
      <c r="U17" s="38"/>
      <c r="V17" s="39"/>
      <c r="W17" s="49"/>
      <c r="X17" s="50"/>
    </row>
    <row r="18" spans="1:24" ht="15.75">
      <c r="A18" s="36"/>
      <c r="B18" s="37"/>
      <c r="C18" s="38"/>
      <c r="D18" s="156" t="s">
        <v>571</v>
      </c>
      <c r="E18" s="156">
        <v>4</v>
      </c>
      <c r="F18" s="40"/>
      <c r="G18" s="36"/>
      <c r="H18" s="37"/>
      <c r="I18" s="38"/>
      <c r="J18" s="39" t="s">
        <v>264</v>
      </c>
      <c r="K18" s="49">
        <v>5.5</v>
      </c>
      <c r="L18" s="50"/>
      <c r="M18" s="36"/>
      <c r="N18" s="37"/>
      <c r="O18" s="38"/>
      <c r="P18" s="39"/>
      <c r="Q18" s="37"/>
      <c r="R18" s="40"/>
      <c r="S18" s="36"/>
      <c r="T18" s="37"/>
      <c r="U18" s="38"/>
      <c r="V18" s="39"/>
      <c r="W18" s="49"/>
      <c r="X18" s="50"/>
    </row>
    <row r="19" spans="1:24" ht="15.75">
      <c r="A19" s="36"/>
      <c r="B19" s="37"/>
      <c r="C19" s="38"/>
      <c r="D19" s="156"/>
      <c r="E19" s="156"/>
      <c r="F19" s="40"/>
      <c r="G19" s="36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37"/>
      <c r="U19" s="38"/>
      <c r="V19" s="39"/>
      <c r="W19" s="49"/>
      <c r="X19" s="50"/>
    </row>
    <row r="20" spans="1:24" ht="15.75">
      <c r="A20" s="108" t="s">
        <v>482</v>
      </c>
      <c r="B20" s="109"/>
      <c r="C20" s="110">
        <v>1</v>
      </c>
      <c r="D20" s="111"/>
      <c r="E20" s="109"/>
      <c r="F20" s="112"/>
      <c r="G20" s="108"/>
      <c r="H20" s="109"/>
      <c r="I20" s="110"/>
      <c r="J20" s="111"/>
      <c r="K20" s="109"/>
      <c r="L20" s="112"/>
      <c r="M20" s="108" t="s">
        <v>482</v>
      </c>
      <c r="N20" s="115"/>
      <c r="O20" s="117">
        <v>1</v>
      </c>
      <c r="P20" s="111"/>
      <c r="Q20" s="115"/>
      <c r="R20" s="116"/>
      <c r="S20" s="108" t="s">
        <v>482</v>
      </c>
      <c r="T20" s="109"/>
      <c r="U20" s="110">
        <v>1</v>
      </c>
      <c r="V20" s="108" t="s">
        <v>482</v>
      </c>
      <c r="W20" s="109"/>
      <c r="X20" s="112">
        <v>1</v>
      </c>
    </row>
    <row r="21" spans="1:24" ht="15.75">
      <c r="A21" s="108" t="s">
        <v>483</v>
      </c>
      <c r="B21" s="109">
        <f>SUM(B2,B4,B6,B17)</f>
        <v>24.5</v>
      </c>
      <c r="C21" s="110">
        <f>SUM(6.125)</f>
        <v>6.125</v>
      </c>
      <c r="D21" s="111"/>
      <c r="E21" s="109"/>
      <c r="F21" s="112"/>
      <c r="G21" s="108"/>
      <c r="H21" s="109"/>
      <c r="I21" s="110"/>
      <c r="J21" s="111"/>
      <c r="K21" s="109"/>
      <c r="L21" s="112"/>
      <c r="M21" s="108" t="s">
        <v>483</v>
      </c>
      <c r="N21" s="115">
        <f>SUM(N2,N6,N7,N5)</f>
        <v>25.5</v>
      </c>
      <c r="O21" s="117">
        <f>SUM(6.375)</f>
        <v>6.375</v>
      </c>
      <c r="P21" s="111"/>
      <c r="Q21" s="115"/>
      <c r="R21" s="116"/>
      <c r="S21" s="108" t="s">
        <v>483</v>
      </c>
      <c r="T21" s="109">
        <f>SUM(T2,T7,T6,T17)</f>
        <v>25.5</v>
      </c>
      <c r="U21" s="110">
        <f>SUM(6.375)</f>
        <v>6.375</v>
      </c>
      <c r="V21" s="108" t="s">
        <v>483</v>
      </c>
      <c r="W21" s="109">
        <f>SUM(W2,W4,W5,W6)</f>
        <v>24</v>
      </c>
      <c r="X21" s="112">
        <v>6</v>
      </c>
    </row>
    <row r="22" spans="1:24" s="129" customFormat="1" ht="12.75">
      <c r="A22" s="26" t="s">
        <v>515</v>
      </c>
      <c r="B22" s="10">
        <v>6.5</v>
      </c>
      <c r="C22" s="9"/>
      <c r="D22" s="11" t="s">
        <v>223</v>
      </c>
      <c r="E22" s="196"/>
      <c r="F22" s="206"/>
      <c r="G22" s="26" t="s">
        <v>198</v>
      </c>
      <c r="H22" s="210"/>
      <c r="I22" s="197"/>
      <c r="J22" s="11" t="s">
        <v>251</v>
      </c>
      <c r="K22" s="196"/>
      <c r="L22" s="206"/>
      <c r="M22" s="26" t="s">
        <v>273</v>
      </c>
      <c r="N22" s="211"/>
      <c r="O22" s="212"/>
      <c r="P22" s="11" t="s">
        <v>348</v>
      </c>
      <c r="Q22" s="54">
        <v>6</v>
      </c>
      <c r="R22" s="126"/>
      <c r="S22" s="103" t="s">
        <v>296</v>
      </c>
      <c r="T22" s="196"/>
      <c r="U22" s="197"/>
      <c r="V22" s="11" t="s">
        <v>408</v>
      </c>
      <c r="W22" s="180">
        <v>7</v>
      </c>
      <c r="X22" s="25"/>
    </row>
    <row r="23" spans="1:24" s="129" customFormat="1" ht="12.75">
      <c r="A23" s="26" t="s">
        <v>485</v>
      </c>
      <c r="B23" s="10">
        <v>6.5</v>
      </c>
      <c r="C23" s="9">
        <v>3</v>
      </c>
      <c r="D23" s="11" t="s">
        <v>245</v>
      </c>
      <c r="E23" s="196"/>
      <c r="F23" s="206"/>
      <c r="G23" s="26" t="s">
        <v>490</v>
      </c>
      <c r="H23" s="10">
        <v>6</v>
      </c>
      <c r="I23" s="9"/>
      <c r="J23" s="11" t="s">
        <v>591</v>
      </c>
      <c r="K23" s="196"/>
      <c r="L23" s="206"/>
      <c r="M23" s="26" t="s">
        <v>276</v>
      </c>
      <c r="N23" s="54">
        <v>6</v>
      </c>
      <c r="O23" s="55"/>
      <c r="P23" s="11" t="s">
        <v>366</v>
      </c>
      <c r="Q23" s="54">
        <v>7</v>
      </c>
      <c r="R23" s="126">
        <v>3</v>
      </c>
      <c r="S23" s="103" t="s">
        <v>299</v>
      </c>
      <c r="T23" s="10">
        <v>7</v>
      </c>
      <c r="U23" s="9"/>
      <c r="V23" s="11" t="s">
        <v>511</v>
      </c>
      <c r="W23" s="10">
        <v>4.5</v>
      </c>
      <c r="X23" s="25"/>
    </row>
    <row r="24" spans="1:24" ht="12.75">
      <c r="A24" s="26" t="s">
        <v>24</v>
      </c>
      <c r="B24" s="10">
        <v>6</v>
      </c>
      <c r="C24" s="9"/>
      <c r="D24" s="10" t="s">
        <v>246</v>
      </c>
      <c r="E24" s="10">
        <v>5</v>
      </c>
      <c r="F24" s="25">
        <v>-1</v>
      </c>
      <c r="G24" s="26" t="s">
        <v>455</v>
      </c>
      <c r="H24" s="10">
        <v>5.5</v>
      </c>
      <c r="I24" s="9"/>
      <c r="J24" s="11" t="s">
        <v>592</v>
      </c>
      <c r="K24" s="10">
        <v>5</v>
      </c>
      <c r="L24" s="25"/>
      <c r="M24" s="26" t="s">
        <v>275</v>
      </c>
      <c r="N24" s="10">
        <v>4</v>
      </c>
      <c r="O24" s="9"/>
      <c r="P24" s="11" t="s">
        <v>370</v>
      </c>
      <c r="Q24" s="196"/>
      <c r="R24" s="206"/>
      <c r="S24" s="26" t="s">
        <v>300</v>
      </c>
      <c r="T24" s="10">
        <v>5.5</v>
      </c>
      <c r="U24" s="9"/>
      <c r="V24" s="11" t="s">
        <v>499</v>
      </c>
      <c r="W24" s="211"/>
      <c r="X24" s="213"/>
    </row>
    <row r="25" spans="1:24" ht="12.75">
      <c r="A25" s="26" t="s">
        <v>141</v>
      </c>
      <c r="B25" s="10">
        <v>5.5</v>
      </c>
      <c r="C25" s="9"/>
      <c r="D25" s="10" t="s">
        <v>235</v>
      </c>
      <c r="E25" s="10">
        <v>6.5</v>
      </c>
      <c r="F25" s="25"/>
      <c r="G25" s="26" t="s">
        <v>214</v>
      </c>
      <c r="H25" s="10">
        <v>6</v>
      </c>
      <c r="I25" s="9"/>
      <c r="J25" s="11" t="s">
        <v>264</v>
      </c>
      <c r="K25" s="10">
        <v>5.5</v>
      </c>
      <c r="L25" s="25"/>
      <c r="M25" s="26" t="s">
        <v>285</v>
      </c>
      <c r="N25" s="10">
        <v>4</v>
      </c>
      <c r="O25" s="9"/>
      <c r="P25" s="11" t="s">
        <v>564</v>
      </c>
      <c r="Q25" s="10">
        <v>6</v>
      </c>
      <c r="R25" s="25"/>
      <c r="S25" s="26" t="s">
        <v>309</v>
      </c>
      <c r="T25" s="10">
        <v>7</v>
      </c>
      <c r="U25" s="9"/>
      <c r="V25" s="11" t="s">
        <v>412</v>
      </c>
      <c r="W25" s="211"/>
      <c r="X25" s="213"/>
    </row>
    <row r="26" spans="1:24" ht="12.75">
      <c r="A26" s="26" t="s">
        <v>377</v>
      </c>
      <c r="B26" s="10">
        <v>6.5</v>
      </c>
      <c r="C26" s="9"/>
      <c r="D26" s="223" t="s">
        <v>286</v>
      </c>
      <c r="E26" s="223"/>
      <c r="F26" s="224"/>
      <c r="G26" s="26" t="s">
        <v>212</v>
      </c>
      <c r="H26" s="10">
        <v>5.5</v>
      </c>
      <c r="I26" s="9"/>
      <c r="J26" s="11" t="s">
        <v>268</v>
      </c>
      <c r="K26" s="196"/>
      <c r="L26" s="206"/>
      <c r="M26" s="26" t="s">
        <v>283</v>
      </c>
      <c r="N26" s="10">
        <v>7</v>
      </c>
      <c r="O26" s="9"/>
      <c r="P26" s="11" t="s">
        <v>554</v>
      </c>
      <c r="Q26" s="10">
        <v>6</v>
      </c>
      <c r="R26" s="25"/>
      <c r="S26" s="26" t="s">
        <v>310</v>
      </c>
      <c r="T26" s="196"/>
      <c r="U26" s="197"/>
      <c r="V26" s="11" t="s">
        <v>411</v>
      </c>
      <c r="W26" s="54">
        <v>5.5</v>
      </c>
      <c r="X26" s="126"/>
    </row>
    <row r="27" spans="1:24" ht="12.75">
      <c r="A27" s="26" t="s">
        <v>587</v>
      </c>
      <c r="B27" s="10">
        <v>6</v>
      </c>
      <c r="C27" s="9">
        <v>-0.5</v>
      </c>
      <c r="D27" s="10" t="s">
        <v>571</v>
      </c>
      <c r="E27" s="10">
        <v>4</v>
      </c>
      <c r="F27" s="25"/>
      <c r="G27" s="26" t="s">
        <v>488</v>
      </c>
      <c r="H27" s="10">
        <v>5</v>
      </c>
      <c r="I27" s="9"/>
      <c r="J27" s="11" t="s">
        <v>257</v>
      </c>
      <c r="K27" s="10">
        <v>6</v>
      </c>
      <c r="L27" s="25"/>
      <c r="M27" s="26" t="s">
        <v>290</v>
      </c>
      <c r="N27" s="10">
        <v>5</v>
      </c>
      <c r="O27" s="9"/>
      <c r="P27" s="11" t="s">
        <v>358</v>
      </c>
      <c r="Q27" s="10">
        <v>5</v>
      </c>
      <c r="R27" s="25">
        <v>-0.5</v>
      </c>
      <c r="S27" s="26" t="s">
        <v>315</v>
      </c>
      <c r="T27" s="10">
        <v>5.5</v>
      </c>
      <c r="U27" s="9"/>
      <c r="V27" s="11" t="s">
        <v>400</v>
      </c>
      <c r="W27" s="54">
        <v>5.5</v>
      </c>
      <c r="X27" s="126"/>
    </row>
    <row r="28" spans="1:24" ht="13.5" thickBot="1">
      <c r="A28" s="27" t="s">
        <v>374</v>
      </c>
      <c r="B28" s="31">
        <v>6</v>
      </c>
      <c r="C28" s="29">
        <v>1</v>
      </c>
      <c r="D28" s="31" t="s">
        <v>589</v>
      </c>
      <c r="E28" s="31"/>
      <c r="F28" s="30"/>
      <c r="G28" s="104" t="s">
        <v>569</v>
      </c>
      <c r="H28" s="31">
        <v>6</v>
      </c>
      <c r="I28" s="29"/>
      <c r="J28" s="28" t="s">
        <v>258</v>
      </c>
      <c r="K28" s="31">
        <v>5</v>
      </c>
      <c r="L28" s="30"/>
      <c r="M28" s="27" t="s">
        <v>293</v>
      </c>
      <c r="N28" s="31">
        <v>5</v>
      </c>
      <c r="O28" s="29"/>
      <c r="P28" s="28" t="s">
        <v>362</v>
      </c>
      <c r="Q28" s="207"/>
      <c r="R28" s="208"/>
      <c r="S28" s="27" t="s">
        <v>317</v>
      </c>
      <c r="T28" s="31">
        <v>5</v>
      </c>
      <c r="U28" s="29"/>
      <c r="V28" s="28" t="s">
        <v>410</v>
      </c>
      <c r="W28" s="56"/>
      <c r="X28" s="127"/>
    </row>
    <row r="29" spans="1:24" ht="16.5" thickBot="1">
      <c r="A29" s="128" t="s">
        <v>0</v>
      </c>
      <c r="B29" s="138">
        <f>SUM(B2:C20)</f>
        <v>76.5</v>
      </c>
      <c r="C29" s="4"/>
      <c r="D29" s="128" t="s">
        <v>0</v>
      </c>
      <c r="E29" s="136">
        <f>SUM(E2:E19)+SUM(F2:F19)</f>
        <v>53.5</v>
      </c>
      <c r="F29" s="4"/>
      <c r="G29" s="128" t="s">
        <v>0</v>
      </c>
      <c r="H29" s="136">
        <f>SUM(H2:H19)+SUM(I2:I19)</f>
        <v>74.5</v>
      </c>
      <c r="I29" s="63"/>
      <c r="J29" s="128" t="s">
        <v>0</v>
      </c>
      <c r="K29" s="143">
        <f>SUM(K2:K19)+SUM(L2:L19)</f>
        <v>69.5</v>
      </c>
      <c r="L29" s="63"/>
      <c r="M29" s="128" t="s">
        <v>0</v>
      </c>
      <c r="N29" s="136">
        <f>SUM(N2:O20)</f>
        <v>75.5</v>
      </c>
      <c r="O29" s="4"/>
      <c r="P29" s="128" t="s">
        <v>0</v>
      </c>
      <c r="Q29" s="136">
        <f>SUM(Q2:Q19)+SUM(R2:R19)</f>
        <v>73.5</v>
      </c>
      <c r="R29" s="63"/>
      <c r="S29" s="128" t="s">
        <v>0</v>
      </c>
      <c r="T29" s="136">
        <f>SUM(T2:U20)</f>
        <v>74</v>
      </c>
      <c r="U29" s="63"/>
      <c r="V29" s="128" t="s">
        <v>0</v>
      </c>
      <c r="W29" s="139">
        <f>SUM(W2:X20)</f>
        <v>69.5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0</v>
      </c>
      <c r="F30" s="4"/>
      <c r="G30" s="3" t="s">
        <v>1</v>
      </c>
      <c r="H30" s="1">
        <f>IF(ISERROR(FLOOR(PRODUCT(SUM(H29,-60),1/6),1)),0,FLOOR(PRODUCT(SUM(H29,-60),1/6),1))</f>
        <v>2</v>
      </c>
      <c r="I30" s="63"/>
      <c r="J30" s="3" t="s">
        <v>1</v>
      </c>
      <c r="K30" s="1">
        <f>IF(ISERROR(FLOOR(PRODUCT(SUM(K29,-60),1/6),1)),0,FLOOR(PRODUCT(SUM(K29,-60),1/6),1))</f>
        <v>1</v>
      </c>
      <c r="L30" s="63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2</v>
      </c>
      <c r="U30" s="63"/>
      <c r="V30" s="3" t="s">
        <v>1</v>
      </c>
      <c r="W30" s="1">
        <f>IF(ISERROR(FLOOR(PRODUCT(SUM(W29,-60),1/6),1)),0,FLOOR(PRODUCT(SUM(W29,-60),1/6),1))</f>
        <v>1</v>
      </c>
      <c r="X30" s="4"/>
    </row>
    <row r="31" spans="1:24" ht="16.5" thickBo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Amici di Mohammed</v>
      </c>
      <c r="B32" s="15">
        <f>E30</f>
        <v>0</v>
      </c>
      <c r="C32" s="16"/>
      <c r="D32" s="14" t="str">
        <f>J1</f>
        <v>Shooters</v>
      </c>
      <c r="E32" s="14">
        <f>K30</f>
        <v>1</v>
      </c>
      <c r="F32" s="16"/>
      <c r="G32" s="14" t="str">
        <f>M1</f>
        <v>Gente Felice</v>
      </c>
      <c r="H32" s="14">
        <f>N30</f>
        <v>2</v>
      </c>
      <c r="I32" s="16"/>
      <c r="J32" s="14" t="str">
        <f>V1</f>
        <v>L.S.D.</v>
      </c>
      <c r="K32" s="15">
        <f>W30</f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A1</f>
        <v>Euskal Herria</v>
      </c>
      <c r="B33" s="14">
        <f>B30</f>
        <v>2</v>
      </c>
      <c r="C33" s="16"/>
      <c r="D33" s="17" t="str">
        <f>G1</f>
        <v>Calzini</v>
      </c>
      <c r="E33" s="14">
        <f>H30</f>
        <v>2</v>
      </c>
      <c r="F33" s="16"/>
      <c r="G33" s="14" t="str">
        <f>P1</f>
        <v>NcT</v>
      </c>
      <c r="H33" s="18">
        <f>Q30</f>
        <v>2</v>
      </c>
      <c r="I33" s="16"/>
      <c r="J33" s="14" t="str">
        <f>S1</f>
        <v>Forza Silvio</v>
      </c>
      <c r="K33" s="14">
        <f>T30</f>
        <v>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6" spans="1:2" ht="12.75">
      <c r="A36" s="225"/>
      <c r="B36" t="s">
        <v>593</v>
      </c>
    </row>
  </sheetData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O21" sqref="O21"/>
    </sheetView>
  </sheetViews>
  <sheetFormatPr defaultColWidth="9.140625" defaultRowHeight="12.75"/>
  <cols>
    <col min="1" max="1" width="18.421875" style="0" customWidth="1"/>
    <col min="4" max="4" width="18.28125" style="0" customWidth="1"/>
    <col min="7" max="7" width="23.8515625" style="0" customWidth="1"/>
    <col min="10" max="10" width="18.7109375" style="0" customWidth="1"/>
    <col min="13" max="13" width="18.28125" style="0" customWidth="1"/>
    <col min="16" max="16" width="18.42187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130"/>
      <c r="D1" s="61" t="str">
        <f>Squadre!I32</f>
        <v>L.S.D.</v>
      </c>
      <c r="E1" s="59"/>
      <c r="F1" s="62"/>
      <c r="G1" s="58" t="str">
        <f>Squadre!I1</f>
        <v>Amici di Mohammed</v>
      </c>
      <c r="H1" s="59"/>
      <c r="I1" s="60"/>
      <c r="J1" s="61" t="str">
        <f>Squadre!E1</f>
        <v>Calzini</v>
      </c>
      <c r="K1" s="59"/>
      <c r="L1" s="62"/>
      <c r="M1" s="58" t="str">
        <f>Squadre!M1</f>
        <v>Shooters</v>
      </c>
      <c r="N1" s="59"/>
      <c r="O1" s="130"/>
      <c r="P1" s="61" t="str">
        <f>Squadre!A32</f>
        <v>Gente Felice</v>
      </c>
      <c r="Q1" s="59"/>
      <c r="R1" s="62"/>
      <c r="S1" s="58" t="str">
        <f>Squadre!E32</f>
        <v>Forza Silvio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5</v>
      </c>
      <c r="C2" s="8">
        <v>-3</v>
      </c>
      <c r="D2" s="7" t="s">
        <v>397</v>
      </c>
      <c r="E2" s="46">
        <v>6.5</v>
      </c>
      <c r="F2" s="47">
        <v>-1</v>
      </c>
      <c r="G2" s="125" t="s">
        <v>223</v>
      </c>
      <c r="H2" s="203"/>
      <c r="I2" s="204"/>
      <c r="J2" s="7" t="s">
        <v>547</v>
      </c>
      <c r="K2" s="12">
        <v>6</v>
      </c>
      <c r="L2" s="24"/>
      <c r="M2" s="23" t="s">
        <v>416</v>
      </c>
      <c r="N2" s="46">
        <v>6</v>
      </c>
      <c r="O2" s="140">
        <v>-1</v>
      </c>
      <c r="P2" s="7" t="s">
        <v>272</v>
      </c>
      <c r="Q2" s="12">
        <v>6</v>
      </c>
      <c r="R2" s="24">
        <v>-2</v>
      </c>
      <c r="S2" s="23" t="s">
        <v>522</v>
      </c>
      <c r="T2" s="12">
        <v>6</v>
      </c>
      <c r="U2" s="8"/>
      <c r="V2" s="7" t="s">
        <v>434</v>
      </c>
      <c r="W2" s="12">
        <v>7</v>
      </c>
      <c r="X2" s="24"/>
    </row>
    <row r="3" spans="1:24" ht="15.75">
      <c r="A3" s="23"/>
      <c r="B3" s="12"/>
      <c r="C3" s="8"/>
      <c r="D3" s="7"/>
      <c r="E3" s="46"/>
      <c r="F3" s="47"/>
      <c r="G3" s="102"/>
      <c r="H3" s="12"/>
      <c r="I3" s="8"/>
      <c r="J3" s="7"/>
      <c r="K3" s="12"/>
      <c r="L3" s="24"/>
      <c r="M3" s="23"/>
      <c r="N3" s="46"/>
      <c r="O3" s="140"/>
      <c r="P3" s="7"/>
      <c r="Q3" s="12"/>
      <c r="R3" s="24"/>
      <c r="S3" s="23"/>
      <c r="T3" s="12"/>
      <c r="U3" s="8"/>
      <c r="V3" s="7"/>
      <c r="W3" s="12"/>
      <c r="X3" s="24"/>
    </row>
    <row r="4" spans="1:24" ht="15.75">
      <c r="A4" s="23" t="s">
        <v>512</v>
      </c>
      <c r="B4" s="12">
        <v>7</v>
      </c>
      <c r="C4" s="8"/>
      <c r="D4" s="7" t="s">
        <v>409</v>
      </c>
      <c r="E4" s="46">
        <v>5.5</v>
      </c>
      <c r="F4" s="47"/>
      <c r="G4" s="102" t="s">
        <v>234</v>
      </c>
      <c r="H4" s="12">
        <v>6</v>
      </c>
      <c r="I4" s="8"/>
      <c r="J4" s="7" t="s">
        <v>202</v>
      </c>
      <c r="K4" s="12">
        <v>6</v>
      </c>
      <c r="L4" s="24"/>
      <c r="M4" s="107" t="s">
        <v>594</v>
      </c>
      <c r="N4" s="201"/>
      <c r="O4" s="215"/>
      <c r="P4" s="7" t="s">
        <v>275</v>
      </c>
      <c r="Q4" s="12">
        <v>6</v>
      </c>
      <c r="R4" s="24">
        <v>-0.5</v>
      </c>
      <c r="S4" s="23" t="s">
        <v>465</v>
      </c>
      <c r="T4" s="12">
        <v>6.5</v>
      </c>
      <c r="U4" s="8">
        <v>0.5</v>
      </c>
      <c r="V4" s="7" t="s">
        <v>435</v>
      </c>
      <c r="W4" s="12">
        <v>6</v>
      </c>
      <c r="X4" s="24">
        <v>-2</v>
      </c>
    </row>
    <row r="5" spans="1:24" ht="15.75">
      <c r="A5" s="23" t="s">
        <v>7</v>
      </c>
      <c r="B5" s="12">
        <v>6.5</v>
      </c>
      <c r="C5" s="8"/>
      <c r="D5" s="7" t="s">
        <v>398</v>
      </c>
      <c r="E5" s="46">
        <v>6.5</v>
      </c>
      <c r="F5" s="47">
        <v>3</v>
      </c>
      <c r="G5" s="125" t="s">
        <v>230</v>
      </c>
      <c r="H5" s="203"/>
      <c r="I5" s="204"/>
      <c r="J5" s="7" t="s">
        <v>548</v>
      </c>
      <c r="K5" s="12">
        <v>6</v>
      </c>
      <c r="L5" s="24"/>
      <c r="M5" s="23" t="s">
        <v>418</v>
      </c>
      <c r="N5" s="46">
        <v>7.5</v>
      </c>
      <c r="O5" s="140">
        <v>1</v>
      </c>
      <c r="P5" s="7" t="s">
        <v>274</v>
      </c>
      <c r="Q5" s="12">
        <v>6.5</v>
      </c>
      <c r="R5" s="24"/>
      <c r="S5" s="23" t="s">
        <v>467</v>
      </c>
      <c r="T5" s="12">
        <v>6</v>
      </c>
      <c r="U5" s="8"/>
      <c r="V5" s="7" t="s">
        <v>507</v>
      </c>
      <c r="W5" s="12">
        <v>6.5</v>
      </c>
      <c r="X5" s="24">
        <v>-0.5</v>
      </c>
    </row>
    <row r="6" spans="1:24" ht="15.75">
      <c r="A6" s="23" t="s">
        <v>376</v>
      </c>
      <c r="B6" s="12">
        <v>6</v>
      </c>
      <c r="C6" s="8"/>
      <c r="D6" s="7" t="s">
        <v>399</v>
      </c>
      <c r="E6" s="46">
        <v>6.5</v>
      </c>
      <c r="F6" s="47"/>
      <c r="G6" s="102" t="s">
        <v>571</v>
      </c>
      <c r="H6" s="12">
        <v>5</v>
      </c>
      <c r="I6" s="8"/>
      <c r="J6" s="106" t="s">
        <v>488</v>
      </c>
      <c r="K6" s="203"/>
      <c r="L6" s="216"/>
      <c r="M6" s="23" t="s">
        <v>431</v>
      </c>
      <c r="N6" s="46">
        <v>4</v>
      </c>
      <c r="O6" s="140"/>
      <c r="P6" s="7" t="s">
        <v>495</v>
      </c>
      <c r="Q6" s="12">
        <v>5</v>
      </c>
      <c r="R6" s="24"/>
      <c r="S6" s="23" t="s">
        <v>542</v>
      </c>
      <c r="T6" s="12">
        <v>5</v>
      </c>
      <c r="U6" s="8"/>
      <c r="V6" s="7" t="s">
        <v>437</v>
      </c>
      <c r="W6" s="12">
        <v>5.5</v>
      </c>
      <c r="X6" s="24"/>
    </row>
    <row r="7" spans="1:24" ht="15.75">
      <c r="A7" s="23"/>
      <c r="B7" s="12"/>
      <c r="C7" s="8"/>
      <c r="D7" s="7"/>
      <c r="E7" s="46"/>
      <c r="F7" s="47"/>
      <c r="G7" s="102"/>
      <c r="H7" s="12"/>
      <c r="I7" s="8"/>
      <c r="J7" s="7"/>
      <c r="K7" s="12"/>
      <c r="L7" s="24"/>
      <c r="M7" s="23" t="s">
        <v>432</v>
      </c>
      <c r="N7" s="46">
        <v>5.5</v>
      </c>
      <c r="O7" s="140"/>
      <c r="P7" s="7" t="s">
        <v>281</v>
      </c>
      <c r="Q7" s="12">
        <v>6</v>
      </c>
      <c r="R7" s="24">
        <v>-1</v>
      </c>
      <c r="S7" s="23" t="s">
        <v>476</v>
      </c>
      <c r="T7" s="12">
        <v>5</v>
      </c>
      <c r="U7" s="8"/>
      <c r="V7" s="7"/>
      <c r="W7" s="12"/>
      <c r="X7" s="24"/>
    </row>
    <row r="8" spans="1:24" ht="15.75">
      <c r="A8" s="107" t="s">
        <v>487</v>
      </c>
      <c r="B8" s="203"/>
      <c r="C8" s="204"/>
      <c r="D8" s="7" t="s">
        <v>403</v>
      </c>
      <c r="E8" s="46">
        <v>6</v>
      </c>
      <c r="F8" s="47"/>
      <c r="G8" s="102" t="s">
        <v>241</v>
      </c>
      <c r="H8" s="12">
        <v>6.5</v>
      </c>
      <c r="I8" s="8">
        <v>3</v>
      </c>
      <c r="J8" s="106" t="s">
        <v>212</v>
      </c>
      <c r="K8" s="203"/>
      <c r="L8" s="216"/>
      <c r="M8" s="23"/>
      <c r="N8" s="46"/>
      <c r="O8" s="140"/>
      <c r="P8" s="7"/>
      <c r="Q8" s="12"/>
      <c r="R8" s="24"/>
      <c r="S8" s="23"/>
      <c r="T8" s="12"/>
      <c r="U8" s="8"/>
      <c r="V8" s="7" t="s">
        <v>596</v>
      </c>
      <c r="W8" s="12">
        <v>5</v>
      </c>
      <c r="X8" s="24"/>
    </row>
    <row r="9" spans="1:24" ht="15.75">
      <c r="A9" s="107" t="s">
        <v>377</v>
      </c>
      <c r="B9" s="203"/>
      <c r="C9" s="204"/>
      <c r="D9" s="106" t="s">
        <v>412</v>
      </c>
      <c r="E9" s="201"/>
      <c r="F9" s="202"/>
      <c r="G9" s="102" t="s">
        <v>238</v>
      </c>
      <c r="H9" s="12">
        <v>6</v>
      </c>
      <c r="I9" s="8"/>
      <c r="J9" s="7" t="s">
        <v>209</v>
      </c>
      <c r="K9" s="12">
        <v>5</v>
      </c>
      <c r="L9" s="24"/>
      <c r="M9" s="23" t="s">
        <v>420</v>
      </c>
      <c r="N9" s="46">
        <v>6</v>
      </c>
      <c r="O9" s="140">
        <v>-0.5</v>
      </c>
      <c r="P9" s="7" t="s">
        <v>284</v>
      </c>
      <c r="Q9" s="12">
        <v>7</v>
      </c>
      <c r="R9" s="24"/>
      <c r="S9" s="23" t="s">
        <v>477</v>
      </c>
      <c r="T9" s="12">
        <v>6</v>
      </c>
      <c r="U9" s="8"/>
      <c r="V9" s="7" t="s">
        <v>508</v>
      </c>
      <c r="W9" s="12">
        <v>5</v>
      </c>
      <c r="X9" s="24">
        <v>-0.5</v>
      </c>
    </row>
    <row r="10" spans="1:24" ht="15.75">
      <c r="A10" s="23" t="s">
        <v>19</v>
      </c>
      <c r="B10" s="12">
        <v>6.5</v>
      </c>
      <c r="C10" s="8"/>
      <c r="D10" s="7" t="s">
        <v>404</v>
      </c>
      <c r="E10" s="46">
        <v>6.5</v>
      </c>
      <c r="F10" s="47">
        <v>3</v>
      </c>
      <c r="G10" s="102" t="s">
        <v>243</v>
      </c>
      <c r="H10" s="12">
        <v>5.5</v>
      </c>
      <c r="I10" s="8"/>
      <c r="J10" s="7" t="s">
        <v>489</v>
      </c>
      <c r="K10" s="12">
        <v>8</v>
      </c>
      <c r="L10" s="24">
        <v>4</v>
      </c>
      <c r="M10" s="23" t="s">
        <v>422</v>
      </c>
      <c r="N10" s="46">
        <v>6.5</v>
      </c>
      <c r="O10" s="140">
        <v>2.5</v>
      </c>
      <c r="P10" s="7" t="s">
        <v>287</v>
      </c>
      <c r="Q10" s="12">
        <v>6.5</v>
      </c>
      <c r="R10" s="24"/>
      <c r="S10" s="23" t="s">
        <v>470</v>
      </c>
      <c r="T10" s="12">
        <v>7</v>
      </c>
      <c r="U10" s="8">
        <v>-0.5</v>
      </c>
      <c r="V10" s="7" t="s">
        <v>441</v>
      </c>
      <c r="W10" s="12">
        <v>6</v>
      </c>
      <c r="X10" s="24">
        <v>-0.5</v>
      </c>
    </row>
    <row r="11" spans="1:24" ht="15.75">
      <c r="A11" s="23" t="s">
        <v>141</v>
      </c>
      <c r="B11" s="12">
        <v>6.5</v>
      </c>
      <c r="C11" s="8"/>
      <c r="D11" s="7" t="s">
        <v>401</v>
      </c>
      <c r="E11" s="46">
        <v>5.5</v>
      </c>
      <c r="F11" s="47"/>
      <c r="G11" s="102" t="s">
        <v>239</v>
      </c>
      <c r="H11" s="12">
        <v>6</v>
      </c>
      <c r="I11" s="8"/>
      <c r="J11" s="7" t="s">
        <v>214</v>
      </c>
      <c r="K11" s="12">
        <v>5.5</v>
      </c>
      <c r="L11" s="24"/>
      <c r="M11" s="23" t="s">
        <v>423</v>
      </c>
      <c r="N11" s="46">
        <v>6</v>
      </c>
      <c r="O11" s="140">
        <v>3</v>
      </c>
      <c r="P11" s="7" t="s">
        <v>288</v>
      </c>
      <c r="Q11" s="12">
        <v>5.5</v>
      </c>
      <c r="R11" s="24"/>
      <c r="S11" s="23" t="s">
        <v>478</v>
      </c>
      <c r="T11" s="12">
        <v>6</v>
      </c>
      <c r="U11" s="8"/>
      <c r="V11" s="7" t="s">
        <v>448</v>
      </c>
      <c r="W11" s="12">
        <v>6.5</v>
      </c>
      <c r="X11" s="24">
        <v>1</v>
      </c>
    </row>
    <row r="12" spans="1:24" ht="15.75">
      <c r="A12" s="23"/>
      <c r="B12" s="12"/>
      <c r="C12" s="8"/>
      <c r="D12" s="7"/>
      <c r="E12" s="46"/>
      <c r="F12" s="47"/>
      <c r="G12" s="102" t="s">
        <v>235</v>
      </c>
      <c r="H12" s="12">
        <v>6.5</v>
      </c>
      <c r="I12" s="8">
        <v>-0.5</v>
      </c>
      <c r="J12" s="7"/>
      <c r="K12" s="12"/>
      <c r="L12" s="24"/>
      <c r="M12" s="23" t="s">
        <v>429</v>
      </c>
      <c r="N12" s="46">
        <v>5.5</v>
      </c>
      <c r="O12" s="140"/>
      <c r="P12" s="7"/>
      <c r="Q12" s="12"/>
      <c r="R12" s="24"/>
      <c r="S12" s="23"/>
      <c r="T12" s="12"/>
      <c r="U12" s="8"/>
      <c r="V12" s="7"/>
      <c r="W12" s="12"/>
      <c r="X12" s="24"/>
    </row>
    <row r="13" spans="1:24" ht="15.75">
      <c r="A13" s="107" t="s">
        <v>373</v>
      </c>
      <c r="B13" s="203"/>
      <c r="C13" s="204"/>
      <c r="D13" s="7" t="s">
        <v>413</v>
      </c>
      <c r="E13" s="46">
        <v>6.5</v>
      </c>
      <c r="F13" s="47"/>
      <c r="G13" s="102"/>
      <c r="H13" s="12"/>
      <c r="I13" s="8"/>
      <c r="J13" s="7" t="s">
        <v>453</v>
      </c>
      <c r="K13" s="12">
        <v>8</v>
      </c>
      <c r="L13" s="24">
        <v>6</v>
      </c>
      <c r="M13" s="23"/>
      <c r="N13" s="46"/>
      <c r="O13" s="140"/>
      <c r="P13" s="7" t="s">
        <v>292</v>
      </c>
      <c r="Q13" s="12">
        <v>5.5</v>
      </c>
      <c r="R13" s="24"/>
      <c r="S13" s="23" t="s">
        <v>523</v>
      </c>
      <c r="T13" s="12">
        <v>5</v>
      </c>
      <c r="U13" s="8">
        <v>-0.5</v>
      </c>
      <c r="V13" s="7" t="s">
        <v>442</v>
      </c>
      <c r="W13" s="12">
        <v>6.5</v>
      </c>
      <c r="X13" s="24">
        <v>3</v>
      </c>
    </row>
    <row r="14" spans="1:24" ht="15.75">
      <c r="A14" s="23" t="s">
        <v>15</v>
      </c>
      <c r="B14" s="12">
        <v>7</v>
      </c>
      <c r="C14" s="8">
        <v>3</v>
      </c>
      <c r="D14" s="7" t="s">
        <v>511</v>
      </c>
      <c r="E14" s="46">
        <v>5.5</v>
      </c>
      <c r="F14" s="47"/>
      <c r="G14" s="102" t="s">
        <v>244</v>
      </c>
      <c r="H14" s="12">
        <v>6.5</v>
      </c>
      <c r="I14" s="8"/>
      <c r="J14" s="7" t="s">
        <v>562</v>
      </c>
      <c r="K14" s="12">
        <v>6.5</v>
      </c>
      <c r="L14" s="24">
        <v>3</v>
      </c>
      <c r="M14" s="23" t="s">
        <v>424</v>
      </c>
      <c r="N14" s="46">
        <v>6.5</v>
      </c>
      <c r="O14" s="140">
        <v>3.5</v>
      </c>
      <c r="P14" s="7" t="s">
        <v>295</v>
      </c>
      <c r="Q14" s="12">
        <v>5.5</v>
      </c>
      <c r="R14" s="24"/>
      <c r="S14" s="23" t="s">
        <v>524</v>
      </c>
      <c r="T14" s="12">
        <v>7</v>
      </c>
      <c r="U14" s="8">
        <v>3</v>
      </c>
      <c r="V14" s="7" t="s">
        <v>444</v>
      </c>
      <c r="W14" s="12">
        <v>6</v>
      </c>
      <c r="X14" s="24"/>
    </row>
    <row r="15" spans="1:24" ht="15.75">
      <c r="A15" s="23" t="s">
        <v>24</v>
      </c>
      <c r="B15" s="12">
        <v>6.5</v>
      </c>
      <c r="C15" s="8">
        <v>3</v>
      </c>
      <c r="D15" s="7" t="s">
        <v>405</v>
      </c>
      <c r="E15" s="46">
        <v>5</v>
      </c>
      <c r="F15" s="181"/>
      <c r="G15" s="102" t="s">
        <v>247</v>
      </c>
      <c r="H15" s="12">
        <v>5.5</v>
      </c>
      <c r="I15" s="8"/>
      <c r="J15" s="7" t="s">
        <v>490</v>
      </c>
      <c r="K15" s="12">
        <v>5</v>
      </c>
      <c r="L15" s="24"/>
      <c r="M15" s="23" t="s">
        <v>426</v>
      </c>
      <c r="N15" s="46">
        <v>7</v>
      </c>
      <c r="O15" s="140">
        <v>6</v>
      </c>
      <c r="P15" s="7" t="s">
        <v>496</v>
      </c>
      <c r="Q15" s="12">
        <v>5.5</v>
      </c>
      <c r="R15" s="24"/>
      <c r="S15" s="23" t="s">
        <v>471</v>
      </c>
      <c r="T15" s="12">
        <v>7</v>
      </c>
      <c r="U15" s="8">
        <v>3</v>
      </c>
      <c r="V15" s="7" t="s">
        <v>446</v>
      </c>
      <c r="W15" s="12">
        <v>5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48"/>
      <c r="O16" s="141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486</v>
      </c>
      <c r="B17" s="37">
        <v>6</v>
      </c>
      <c r="C17" s="38"/>
      <c r="D17" s="39" t="s">
        <v>402</v>
      </c>
      <c r="E17" s="49">
        <v>6</v>
      </c>
      <c r="F17" s="50">
        <v>-0.5</v>
      </c>
      <c r="G17" s="105" t="s">
        <v>140</v>
      </c>
      <c r="H17" s="37">
        <v>5.5</v>
      </c>
      <c r="I17" s="42"/>
      <c r="J17" s="39" t="s">
        <v>529</v>
      </c>
      <c r="K17" s="37">
        <v>6.5</v>
      </c>
      <c r="L17" s="40">
        <v>2.5</v>
      </c>
      <c r="M17" s="36" t="s">
        <v>504</v>
      </c>
      <c r="N17" s="37">
        <v>6</v>
      </c>
      <c r="O17" s="133">
        <v>-0.5</v>
      </c>
      <c r="P17" s="39"/>
      <c r="Q17" s="37"/>
      <c r="R17" s="40"/>
      <c r="S17" s="36"/>
      <c r="T17" s="37"/>
      <c r="U17" s="38"/>
      <c r="V17" s="39"/>
      <c r="W17" s="37"/>
      <c r="X17" s="40"/>
    </row>
    <row r="18" spans="1:24" ht="15.75">
      <c r="A18" s="36" t="s">
        <v>372</v>
      </c>
      <c r="B18" s="37">
        <v>5</v>
      </c>
      <c r="C18" s="38"/>
      <c r="D18" s="39"/>
      <c r="E18" s="49"/>
      <c r="F18" s="50"/>
      <c r="G18" s="105" t="s">
        <v>598</v>
      </c>
      <c r="H18" s="37">
        <v>3</v>
      </c>
      <c r="I18" s="38"/>
      <c r="J18" s="39" t="s">
        <v>491</v>
      </c>
      <c r="K18" s="37">
        <v>5</v>
      </c>
      <c r="L18" s="40"/>
      <c r="M18" s="36"/>
      <c r="N18" s="49"/>
      <c r="O18" s="142"/>
      <c r="P18" s="39"/>
      <c r="Q18" s="37"/>
      <c r="R18" s="40"/>
      <c r="S18" s="36"/>
      <c r="T18" s="37"/>
      <c r="U18" s="38"/>
      <c r="V18" s="39"/>
      <c r="W18" s="37"/>
      <c r="X18" s="40"/>
    </row>
    <row r="19" spans="1:24" ht="15.75">
      <c r="A19" s="36" t="s">
        <v>374</v>
      </c>
      <c r="B19" s="37">
        <v>5.5</v>
      </c>
      <c r="C19" s="38"/>
      <c r="D19" s="39"/>
      <c r="E19" s="49"/>
      <c r="F19" s="50"/>
      <c r="G19" s="105"/>
      <c r="H19" s="37"/>
      <c r="I19" s="42"/>
      <c r="J19" s="39"/>
      <c r="K19" s="37"/>
      <c r="L19" s="40"/>
      <c r="M19" s="36"/>
      <c r="N19" s="49"/>
      <c r="O19" s="142"/>
      <c r="P19" s="39"/>
      <c r="Q19" s="37"/>
      <c r="R19" s="40"/>
      <c r="S19" s="36"/>
      <c r="T19" s="37"/>
      <c r="U19" s="38"/>
      <c r="V19" s="39"/>
      <c r="W19" s="37"/>
      <c r="X19" s="40"/>
    </row>
    <row r="20" spans="1:24" ht="15.75">
      <c r="A20" s="108" t="s">
        <v>482</v>
      </c>
      <c r="B20" s="109"/>
      <c r="C20" s="110">
        <v>1</v>
      </c>
      <c r="D20" s="111"/>
      <c r="E20" s="109"/>
      <c r="F20" s="112"/>
      <c r="G20" s="108"/>
      <c r="H20" s="109"/>
      <c r="I20" s="110"/>
      <c r="J20" s="111"/>
      <c r="K20" s="109"/>
      <c r="L20" s="112"/>
      <c r="M20" s="108" t="s">
        <v>482</v>
      </c>
      <c r="N20" s="115"/>
      <c r="O20" s="117">
        <v>1</v>
      </c>
      <c r="P20" s="108" t="s">
        <v>482</v>
      </c>
      <c r="Q20" s="115"/>
      <c r="R20" s="116">
        <v>1</v>
      </c>
      <c r="S20" s="108" t="s">
        <v>482</v>
      </c>
      <c r="T20" s="109"/>
      <c r="U20" s="110">
        <v>1</v>
      </c>
      <c r="V20" s="111"/>
      <c r="W20" s="109"/>
      <c r="X20" s="112"/>
    </row>
    <row r="21" spans="1:24" ht="15.75">
      <c r="A21" s="108" t="s">
        <v>483</v>
      </c>
      <c r="B21" s="109">
        <f>SUM(B2,B4,B5,B6)</f>
        <v>24.5</v>
      </c>
      <c r="C21" s="110">
        <f>SUM(6.125)</f>
        <v>6.125</v>
      </c>
      <c r="D21" s="111"/>
      <c r="E21" s="109"/>
      <c r="F21" s="112"/>
      <c r="G21" s="108"/>
      <c r="H21" s="109"/>
      <c r="I21" s="110"/>
      <c r="J21" s="111"/>
      <c r="K21" s="109"/>
      <c r="L21" s="112"/>
      <c r="M21" s="108" t="s">
        <v>483</v>
      </c>
      <c r="N21" s="117">
        <f>SUM(N2,N5,N7,N17)</f>
        <v>25</v>
      </c>
      <c r="O21" s="226">
        <f>SUM(6.25)</f>
        <v>6.25</v>
      </c>
      <c r="P21" s="108" t="s">
        <v>483</v>
      </c>
      <c r="Q21" s="115">
        <f>SUM(Q2,Q4,Q5,Q7)</f>
        <v>24.5</v>
      </c>
      <c r="R21" s="116">
        <f>SUM(6.125)</f>
        <v>6.125</v>
      </c>
      <c r="S21" s="108" t="s">
        <v>483</v>
      </c>
      <c r="T21" s="109">
        <f>SUM(T2,T4,T5,T7)</f>
        <v>23.5</v>
      </c>
      <c r="U21" s="109">
        <f>SUM(5.875)</f>
        <v>5.875</v>
      </c>
      <c r="V21" s="111"/>
      <c r="W21" s="109"/>
      <c r="X21" s="112"/>
    </row>
    <row r="22" spans="1:24" ht="12.75">
      <c r="A22" s="26" t="s">
        <v>515</v>
      </c>
      <c r="B22" s="10">
        <v>5</v>
      </c>
      <c r="C22" s="9">
        <v>-3</v>
      </c>
      <c r="D22" s="11" t="s">
        <v>408</v>
      </c>
      <c r="E22" s="54">
        <v>6</v>
      </c>
      <c r="F22" s="126"/>
      <c r="G22" s="103" t="s">
        <v>570</v>
      </c>
      <c r="H22" s="196"/>
      <c r="I22" s="196"/>
      <c r="J22" s="11" t="s">
        <v>198</v>
      </c>
      <c r="K22" s="196"/>
      <c r="L22" s="206"/>
      <c r="M22" s="26" t="s">
        <v>433</v>
      </c>
      <c r="N22" s="196"/>
      <c r="O22" s="218"/>
      <c r="P22" s="11" t="s">
        <v>271</v>
      </c>
      <c r="Q22" s="10">
        <v>6.5</v>
      </c>
      <c r="R22" s="25"/>
      <c r="S22" s="26" t="s">
        <v>463</v>
      </c>
      <c r="T22" s="10">
        <v>6.5</v>
      </c>
      <c r="U22" s="9"/>
      <c r="V22" s="11" t="s">
        <v>443</v>
      </c>
      <c r="W22" s="10">
        <v>5.5</v>
      </c>
      <c r="X22" s="25"/>
    </row>
    <row r="23" spans="1:24" ht="12.75">
      <c r="A23" s="26" t="s">
        <v>486</v>
      </c>
      <c r="B23" s="10">
        <v>6</v>
      </c>
      <c r="C23" s="9"/>
      <c r="D23" s="11" t="s">
        <v>407</v>
      </c>
      <c r="E23" s="54">
        <v>5.5</v>
      </c>
      <c r="F23" s="126">
        <v>-0.5</v>
      </c>
      <c r="G23" s="103" t="s">
        <v>245</v>
      </c>
      <c r="H23" s="10"/>
      <c r="I23" s="10"/>
      <c r="J23" s="11" t="s">
        <v>454</v>
      </c>
      <c r="K23" s="10">
        <v>5</v>
      </c>
      <c r="L23" s="25"/>
      <c r="M23" s="26" t="s">
        <v>425</v>
      </c>
      <c r="N23" s="196"/>
      <c r="O23" s="218"/>
      <c r="P23" s="11" t="s">
        <v>276</v>
      </c>
      <c r="Q23" s="10">
        <v>7</v>
      </c>
      <c r="R23" s="25"/>
      <c r="S23" s="26" t="s">
        <v>473</v>
      </c>
      <c r="T23" s="10">
        <v>5</v>
      </c>
      <c r="U23" s="9"/>
      <c r="V23" s="11" t="s">
        <v>447</v>
      </c>
      <c r="W23" s="10"/>
      <c r="X23" s="25"/>
    </row>
    <row r="24" spans="1:24" ht="12.75">
      <c r="A24" s="26" t="s">
        <v>485</v>
      </c>
      <c r="B24" s="196"/>
      <c r="C24" s="197"/>
      <c r="D24" s="11" t="s">
        <v>499</v>
      </c>
      <c r="E24" s="54"/>
      <c r="F24" s="126"/>
      <c r="G24" s="103" t="s">
        <v>242</v>
      </c>
      <c r="H24" s="10"/>
      <c r="I24" s="10"/>
      <c r="J24" s="11" t="s">
        <v>455</v>
      </c>
      <c r="K24" s="10">
        <v>6.5</v>
      </c>
      <c r="L24" s="25">
        <v>3</v>
      </c>
      <c r="M24" s="26" t="s">
        <v>427</v>
      </c>
      <c r="N24" s="10">
        <v>5.5</v>
      </c>
      <c r="O24" s="134"/>
      <c r="P24" s="11" t="s">
        <v>319</v>
      </c>
      <c r="Q24" s="10">
        <v>6.5</v>
      </c>
      <c r="R24" s="25"/>
      <c r="S24" s="26" t="s">
        <v>525</v>
      </c>
      <c r="T24" s="10">
        <v>6</v>
      </c>
      <c r="U24" s="9"/>
      <c r="V24" s="11" t="s">
        <v>438</v>
      </c>
      <c r="W24" s="10">
        <v>6</v>
      </c>
      <c r="X24" s="25">
        <v>1</v>
      </c>
    </row>
    <row r="25" spans="1:24" ht="12.75">
      <c r="A25" s="26" t="s">
        <v>18</v>
      </c>
      <c r="B25" s="196"/>
      <c r="C25" s="197"/>
      <c r="D25" s="11" t="s">
        <v>402</v>
      </c>
      <c r="E25" s="54">
        <v>6</v>
      </c>
      <c r="F25" s="126">
        <v>-0.5</v>
      </c>
      <c r="G25" s="103" t="s">
        <v>240</v>
      </c>
      <c r="H25" s="10">
        <v>6.5</v>
      </c>
      <c r="I25" s="10"/>
      <c r="J25" s="11" t="s">
        <v>211</v>
      </c>
      <c r="K25" s="10">
        <v>6.5</v>
      </c>
      <c r="L25" s="25">
        <v>2.5</v>
      </c>
      <c r="M25" s="26" t="s">
        <v>521</v>
      </c>
      <c r="N25" s="10">
        <v>6</v>
      </c>
      <c r="O25" s="134">
        <v>-0.5</v>
      </c>
      <c r="P25" s="11" t="s">
        <v>283</v>
      </c>
      <c r="Q25" s="10">
        <v>6.5</v>
      </c>
      <c r="R25" s="25"/>
      <c r="S25" s="26" t="s">
        <v>559</v>
      </c>
      <c r="T25" s="10">
        <v>5.5</v>
      </c>
      <c r="U25" s="9"/>
      <c r="V25" s="11" t="s">
        <v>439</v>
      </c>
      <c r="W25" s="10"/>
      <c r="X25" s="25"/>
    </row>
    <row r="26" spans="1:24" ht="12.75">
      <c r="A26" s="26" t="s">
        <v>372</v>
      </c>
      <c r="B26" s="10">
        <v>5</v>
      </c>
      <c r="C26" s="9"/>
      <c r="D26" s="11" t="s">
        <v>498</v>
      </c>
      <c r="E26" s="54">
        <v>5</v>
      </c>
      <c r="F26" s="126"/>
      <c r="G26" s="103" t="s">
        <v>232</v>
      </c>
      <c r="H26" s="10"/>
      <c r="I26" s="10"/>
      <c r="J26" s="11" t="s">
        <v>215</v>
      </c>
      <c r="K26" s="10">
        <v>5</v>
      </c>
      <c r="L26" s="25"/>
      <c r="M26" s="26" t="s">
        <v>430</v>
      </c>
      <c r="N26" s="10">
        <v>5.5</v>
      </c>
      <c r="O26" s="134"/>
      <c r="P26" s="11" t="s">
        <v>286</v>
      </c>
      <c r="Q26" s="10">
        <v>6.5</v>
      </c>
      <c r="R26" s="25"/>
      <c r="S26" s="26" t="s">
        <v>468</v>
      </c>
      <c r="T26" s="10">
        <v>6</v>
      </c>
      <c r="U26" s="9"/>
      <c r="V26" s="11" t="s">
        <v>509</v>
      </c>
      <c r="W26" s="10">
        <v>6.5</v>
      </c>
      <c r="X26" s="25">
        <v>1</v>
      </c>
    </row>
    <row r="27" spans="1:24" ht="12.75">
      <c r="A27" s="26" t="s">
        <v>374</v>
      </c>
      <c r="B27" s="10">
        <v>5.5</v>
      </c>
      <c r="C27" s="9"/>
      <c r="D27" s="11" t="s">
        <v>560</v>
      </c>
      <c r="E27" s="54">
        <v>5.5</v>
      </c>
      <c r="F27" s="126"/>
      <c r="G27" s="103" t="s">
        <v>229</v>
      </c>
      <c r="H27" s="10">
        <v>5.5</v>
      </c>
      <c r="I27" s="10"/>
      <c r="J27" s="11" t="s">
        <v>569</v>
      </c>
      <c r="K27" s="10">
        <v>5</v>
      </c>
      <c r="L27" s="25"/>
      <c r="M27" s="26" t="s">
        <v>504</v>
      </c>
      <c r="N27" s="10">
        <v>6</v>
      </c>
      <c r="O27" s="134">
        <v>-0.5</v>
      </c>
      <c r="P27" s="11" t="s">
        <v>290</v>
      </c>
      <c r="Q27" s="10">
        <v>7</v>
      </c>
      <c r="R27" s="25">
        <v>3</v>
      </c>
      <c r="S27" s="26" t="s">
        <v>466</v>
      </c>
      <c r="T27" s="10">
        <v>5</v>
      </c>
      <c r="U27" s="9"/>
      <c r="V27" s="11" t="s">
        <v>597</v>
      </c>
      <c r="W27" s="10">
        <v>5</v>
      </c>
      <c r="X27" s="25"/>
    </row>
    <row r="28" spans="1:24" ht="13.5" thickBot="1">
      <c r="A28" s="27" t="s">
        <v>139</v>
      </c>
      <c r="B28" s="207"/>
      <c r="C28" s="209"/>
      <c r="D28" s="28" t="s">
        <v>400</v>
      </c>
      <c r="E28" s="56">
        <v>6.5</v>
      </c>
      <c r="F28" s="127"/>
      <c r="G28" s="104" t="s">
        <v>579</v>
      </c>
      <c r="H28" s="31">
        <v>6</v>
      </c>
      <c r="I28" s="31">
        <v>1</v>
      </c>
      <c r="J28" s="31" t="s">
        <v>452</v>
      </c>
      <c r="K28" s="31">
        <v>6</v>
      </c>
      <c r="L28" s="30"/>
      <c r="M28" s="27" t="s">
        <v>419</v>
      </c>
      <c r="N28" s="31">
        <v>6</v>
      </c>
      <c r="O28" s="135"/>
      <c r="P28" s="28" t="s">
        <v>595</v>
      </c>
      <c r="Q28" s="31"/>
      <c r="R28" s="30"/>
      <c r="S28" s="27" t="s">
        <v>563</v>
      </c>
      <c r="T28" s="31">
        <v>5.5</v>
      </c>
      <c r="U28" s="29"/>
      <c r="V28" s="28"/>
      <c r="W28" s="31"/>
      <c r="X28" s="30"/>
    </row>
    <row r="29" spans="1:24" ht="16.5" thickBot="1">
      <c r="A29" s="128" t="s">
        <v>0</v>
      </c>
      <c r="B29" s="138">
        <f>SUM(B2:C20)</f>
        <v>71.5</v>
      </c>
      <c r="C29" s="4"/>
      <c r="D29" s="128" t="s">
        <v>0</v>
      </c>
      <c r="E29" s="139">
        <f>SUM(E2:F20)</f>
        <v>70.5</v>
      </c>
      <c r="F29" s="4"/>
      <c r="G29" s="2" t="s">
        <v>0</v>
      </c>
      <c r="H29" s="19">
        <f>SUM(H2:I20)</f>
        <v>64.5</v>
      </c>
      <c r="I29" s="4"/>
      <c r="J29" s="2" t="s">
        <v>0</v>
      </c>
      <c r="K29" s="19">
        <f>SUM(K2:K19)+SUM(L2:L19)</f>
        <v>83</v>
      </c>
      <c r="L29" s="63"/>
      <c r="M29" s="128" t="s">
        <v>0</v>
      </c>
      <c r="N29" s="143">
        <f>SUM(N2:O20)</f>
        <v>81.5</v>
      </c>
      <c r="O29" s="63"/>
      <c r="P29" s="128"/>
      <c r="Q29" s="136">
        <f>SUM(Q2:R20)</f>
        <v>62.5</v>
      </c>
      <c r="R29" s="4"/>
      <c r="S29" s="128" t="s">
        <v>0</v>
      </c>
      <c r="T29" s="136">
        <f>SUM(T2:U20)</f>
        <v>73</v>
      </c>
      <c r="U29" s="63"/>
      <c r="V29" s="128" t="s">
        <v>0</v>
      </c>
      <c r="W29" s="136">
        <f>SUM(W2:X20)</f>
        <v>65.5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3</v>
      </c>
      <c r="L30" s="63"/>
      <c r="M30" s="3" t="s">
        <v>1</v>
      </c>
      <c r="N30" s="1">
        <f>IF(ISERROR(FLOOR(PRODUCT(SUM(N29,-60),1/6),1)),0,FLOOR(PRODUCT(SUM(N29,-60),1/6),1))</f>
        <v>3</v>
      </c>
      <c r="O30" s="63"/>
      <c r="P30" s="3" t="s">
        <v>1</v>
      </c>
      <c r="Q30" s="1">
        <f>IF(ISERROR(FLOOR(PRODUCT(SUM(Q29,-60),1/6),1)),0,FLOOR(PRODUCT(SUM(Q29,-60),1/6),1))</f>
        <v>0</v>
      </c>
      <c r="R30" s="4"/>
      <c r="S30" s="3" t="s">
        <v>1</v>
      </c>
      <c r="T30" s="1">
        <f>IF(ISERROR(FLOOR(PRODUCT(SUM(T29,-60),1/6),1)),0,FLOOR(PRODUCT(SUM(T29,-60),1/6),1))</f>
        <v>2</v>
      </c>
      <c r="U30" s="63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P1</f>
        <v>Gente Felice</v>
      </c>
      <c r="B32" s="15">
        <f>Q30</f>
        <v>0</v>
      </c>
      <c r="C32" s="16"/>
      <c r="D32" s="13" t="str">
        <f>A1</f>
        <v>Euskal Herria</v>
      </c>
      <c r="E32" s="14">
        <f>B30</f>
        <v>1</v>
      </c>
      <c r="F32" s="5"/>
      <c r="G32" s="14" t="str">
        <f>J1</f>
        <v>Calzini</v>
      </c>
      <c r="H32" s="15">
        <f>K30</f>
        <v>3</v>
      </c>
      <c r="I32" s="16"/>
      <c r="J32" s="121" t="str">
        <f>V1</f>
        <v>NcT</v>
      </c>
      <c r="K32" s="14">
        <f>W30</f>
        <v>0</v>
      </c>
      <c r="L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M1</f>
        <v>Shooters</v>
      </c>
      <c r="B33" s="14">
        <f>N30</f>
        <v>3</v>
      </c>
      <c r="C33" s="16"/>
      <c r="D33" s="14" t="str">
        <f>D1</f>
        <v>L.S.D.</v>
      </c>
      <c r="E33" s="14">
        <f>E30</f>
        <v>1</v>
      </c>
      <c r="F33" s="5"/>
      <c r="G33" s="14" t="str">
        <f>G1</f>
        <v>Amici di Mohammed</v>
      </c>
      <c r="H33" s="14">
        <f>H30</f>
        <v>0</v>
      </c>
      <c r="I33" s="16"/>
      <c r="J33" s="14" t="str">
        <f>S1</f>
        <v>Forza Silvio</v>
      </c>
      <c r="K33" s="18">
        <f>T30</f>
        <v>2</v>
      </c>
      <c r="L33" s="1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W23" sqref="W23"/>
    </sheetView>
  </sheetViews>
  <sheetFormatPr defaultColWidth="9.140625" defaultRowHeight="12.75"/>
  <cols>
    <col min="1" max="1" width="18.28125" style="0" customWidth="1"/>
    <col min="4" max="4" width="18.28125" style="0" customWidth="1"/>
    <col min="7" max="7" width="23.57421875" style="0" customWidth="1"/>
    <col min="10" max="10" width="23.71093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Squadre!E32</f>
        <v>Forza Silvio</v>
      </c>
      <c r="E1" s="59"/>
      <c r="F1" s="62"/>
      <c r="G1" s="58" t="str">
        <f>Squadre!I1</f>
        <v>Amici di Mohammed</v>
      </c>
      <c r="H1" s="59"/>
      <c r="I1" s="130"/>
      <c r="J1" s="61" t="str">
        <f>Squadre!I32</f>
        <v>L.S.D.</v>
      </c>
      <c r="K1" s="59"/>
      <c r="L1" s="62"/>
      <c r="M1" s="58" t="str">
        <f>Squadre!A32</f>
        <v>Gente Felice</v>
      </c>
      <c r="N1" s="59"/>
      <c r="O1" s="60"/>
      <c r="P1" s="61" t="str">
        <f>Squadre!E1</f>
        <v>Calzini</v>
      </c>
      <c r="Q1" s="59"/>
      <c r="R1" s="130"/>
      <c r="S1" s="58" t="str">
        <f>Squadre!M1</f>
        <v>Shooters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5.5</v>
      </c>
      <c r="C2" s="8">
        <v>-1</v>
      </c>
      <c r="D2" s="7" t="s">
        <v>522</v>
      </c>
      <c r="E2" s="12">
        <v>6</v>
      </c>
      <c r="F2" s="24">
        <v>-1</v>
      </c>
      <c r="G2" s="102" t="s">
        <v>599</v>
      </c>
      <c r="H2" s="12">
        <v>6</v>
      </c>
      <c r="I2" s="131">
        <v>-2</v>
      </c>
      <c r="J2" s="7" t="s">
        <v>397</v>
      </c>
      <c r="K2" s="46">
        <v>6.5</v>
      </c>
      <c r="L2" s="47">
        <v>-1</v>
      </c>
      <c r="M2" s="23" t="s">
        <v>271</v>
      </c>
      <c r="N2" s="12">
        <v>5</v>
      </c>
      <c r="O2" s="8">
        <v>-2</v>
      </c>
      <c r="P2" s="7" t="s">
        <v>547</v>
      </c>
      <c r="Q2" s="12">
        <v>6.5</v>
      </c>
      <c r="R2" s="131">
        <v>-1</v>
      </c>
      <c r="S2" s="23" t="s">
        <v>416</v>
      </c>
      <c r="T2" s="46">
        <v>7</v>
      </c>
      <c r="U2" s="51">
        <v>-1</v>
      </c>
      <c r="V2" s="7" t="s">
        <v>434</v>
      </c>
      <c r="W2" s="12">
        <v>6</v>
      </c>
      <c r="X2" s="24"/>
    </row>
    <row r="3" spans="1:24" ht="15.75">
      <c r="A3" s="107"/>
      <c r="B3" s="12"/>
      <c r="C3" s="8"/>
      <c r="D3" s="7"/>
      <c r="E3" s="12"/>
      <c r="F3" s="24"/>
      <c r="G3" s="102"/>
      <c r="H3" s="12"/>
      <c r="I3" s="131"/>
      <c r="J3" s="7"/>
      <c r="K3" s="46"/>
      <c r="L3" s="47"/>
      <c r="M3" s="23"/>
      <c r="N3" s="12"/>
      <c r="O3" s="8"/>
      <c r="P3" s="7"/>
      <c r="Q3" s="12"/>
      <c r="R3" s="131"/>
      <c r="S3" s="23"/>
      <c r="T3" s="46"/>
      <c r="U3" s="51"/>
      <c r="V3" s="7"/>
      <c r="W3" s="12"/>
      <c r="X3" s="24"/>
    </row>
    <row r="4" spans="1:24" ht="15.75">
      <c r="A4" s="23" t="s">
        <v>139</v>
      </c>
      <c r="B4" s="12">
        <v>6</v>
      </c>
      <c r="C4" s="8"/>
      <c r="D4" s="7" t="s">
        <v>476</v>
      </c>
      <c r="E4" s="12">
        <v>6</v>
      </c>
      <c r="F4" s="24"/>
      <c r="G4" s="102" t="s">
        <v>600</v>
      </c>
      <c r="H4" s="12">
        <v>6.5</v>
      </c>
      <c r="I4" s="131"/>
      <c r="J4" s="7" t="s">
        <v>399</v>
      </c>
      <c r="K4" s="46">
        <v>7</v>
      </c>
      <c r="L4" s="47">
        <v>1</v>
      </c>
      <c r="M4" s="23" t="s">
        <v>275</v>
      </c>
      <c r="N4" s="12">
        <v>6</v>
      </c>
      <c r="O4" s="8"/>
      <c r="P4" s="7" t="s">
        <v>202</v>
      </c>
      <c r="Q4" s="12">
        <v>6.5</v>
      </c>
      <c r="R4" s="131">
        <v>1</v>
      </c>
      <c r="S4" s="23" t="s">
        <v>418</v>
      </c>
      <c r="T4" s="46">
        <v>6</v>
      </c>
      <c r="U4" s="51"/>
      <c r="V4" s="7" t="s">
        <v>507</v>
      </c>
      <c r="W4" s="12">
        <v>6.5</v>
      </c>
      <c r="X4" s="24"/>
    </row>
    <row r="5" spans="1:24" ht="15.75">
      <c r="A5" s="23" t="s">
        <v>512</v>
      </c>
      <c r="B5" s="12">
        <v>6</v>
      </c>
      <c r="C5" s="8"/>
      <c r="D5" s="7" t="s">
        <v>542</v>
      </c>
      <c r="E5" s="12">
        <v>6</v>
      </c>
      <c r="F5" s="24">
        <v>-0.5</v>
      </c>
      <c r="G5" s="102" t="s">
        <v>516</v>
      </c>
      <c r="H5" s="12">
        <v>6</v>
      </c>
      <c r="I5" s="131"/>
      <c r="J5" s="7" t="s">
        <v>409</v>
      </c>
      <c r="K5" s="46">
        <v>5.5</v>
      </c>
      <c r="L5" s="47"/>
      <c r="M5" s="23" t="s">
        <v>280</v>
      </c>
      <c r="N5" s="12">
        <v>6.5</v>
      </c>
      <c r="O5" s="8"/>
      <c r="P5" s="7" t="s">
        <v>548</v>
      </c>
      <c r="Q5" s="12">
        <v>5.5</v>
      </c>
      <c r="R5" s="131"/>
      <c r="S5" s="23" t="s">
        <v>431</v>
      </c>
      <c r="T5" s="46">
        <v>6</v>
      </c>
      <c r="U5" s="51"/>
      <c r="V5" s="7" t="s">
        <v>437</v>
      </c>
      <c r="W5" s="12">
        <v>6</v>
      </c>
      <c r="X5" s="24"/>
    </row>
    <row r="6" spans="1:24" ht="15.75">
      <c r="A6" s="23" t="s">
        <v>374</v>
      </c>
      <c r="B6" s="12">
        <v>6</v>
      </c>
      <c r="C6" s="8"/>
      <c r="D6" s="7" t="s">
        <v>466</v>
      </c>
      <c r="E6" s="12">
        <v>6.5</v>
      </c>
      <c r="F6" s="24"/>
      <c r="G6" s="102" t="s">
        <v>146</v>
      </c>
      <c r="H6" s="12">
        <v>6.5</v>
      </c>
      <c r="I6" s="131"/>
      <c r="J6" s="7" t="s">
        <v>398</v>
      </c>
      <c r="K6" s="46">
        <v>6</v>
      </c>
      <c r="L6" s="47"/>
      <c r="M6" s="23" t="s">
        <v>495</v>
      </c>
      <c r="N6" s="12">
        <v>6</v>
      </c>
      <c r="O6" s="8">
        <v>-0.5</v>
      </c>
      <c r="P6" s="7" t="s">
        <v>452</v>
      </c>
      <c r="Q6" s="12">
        <v>5.5</v>
      </c>
      <c r="R6" s="131">
        <v>-0.5</v>
      </c>
      <c r="S6" s="23" t="s">
        <v>602</v>
      </c>
      <c r="T6" s="46">
        <v>5.5</v>
      </c>
      <c r="U6" s="51"/>
      <c r="V6" s="7" t="s">
        <v>435</v>
      </c>
      <c r="W6" s="12">
        <v>6</v>
      </c>
      <c r="X6" s="24">
        <v>-0.5</v>
      </c>
    </row>
    <row r="7" spans="1:24" ht="15.75">
      <c r="A7" s="23"/>
      <c r="B7" s="12"/>
      <c r="C7" s="8"/>
      <c r="D7" s="7"/>
      <c r="E7" s="12"/>
      <c r="F7" s="24"/>
      <c r="G7" s="102" t="s">
        <v>140</v>
      </c>
      <c r="H7" s="12">
        <v>5</v>
      </c>
      <c r="I7" s="131">
        <v>-0.5</v>
      </c>
      <c r="J7" s="7"/>
      <c r="K7" s="46"/>
      <c r="L7" s="47"/>
      <c r="M7" s="23" t="s">
        <v>279</v>
      </c>
      <c r="N7" s="12">
        <v>5.5</v>
      </c>
      <c r="O7" s="8"/>
      <c r="P7" s="7"/>
      <c r="Q7" s="12"/>
      <c r="R7" s="131"/>
      <c r="S7" s="107" t="s">
        <v>594</v>
      </c>
      <c r="T7" s="201"/>
      <c r="U7" s="205"/>
      <c r="V7" s="7"/>
      <c r="W7" s="12"/>
      <c r="X7" s="24"/>
    </row>
    <row r="8" spans="1:24" ht="15.75">
      <c r="A8" s="23" t="s">
        <v>141</v>
      </c>
      <c r="B8" s="12">
        <v>6</v>
      </c>
      <c r="C8" s="8">
        <v>-0.5</v>
      </c>
      <c r="D8" s="7" t="s">
        <v>477</v>
      </c>
      <c r="E8" s="12">
        <v>6.5</v>
      </c>
      <c r="F8" s="24"/>
      <c r="G8" s="102"/>
      <c r="H8" s="12"/>
      <c r="I8" s="131"/>
      <c r="J8" s="7" t="s">
        <v>403</v>
      </c>
      <c r="K8" s="46">
        <v>6</v>
      </c>
      <c r="L8" s="47"/>
      <c r="M8" s="23"/>
      <c r="N8" s="12"/>
      <c r="O8" s="8"/>
      <c r="P8" s="106" t="s">
        <v>211</v>
      </c>
      <c r="Q8" s="203"/>
      <c r="R8" s="217"/>
      <c r="S8" s="23"/>
      <c r="T8" s="46"/>
      <c r="U8" s="51"/>
      <c r="V8" s="7" t="s">
        <v>596</v>
      </c>
      <c r="W8" s="12">
        <v>6</v>
      </c>
      <c r="X8" s="24">
        <v>1</v>
      </c>
    </row>
    <row r="9" spans="1:24" ht="15.75">
      <c r="A9" s="23" t="s">
        <v>487</v>
      </c>
      <c r="B9" s="12">
        <v>6</v>
      </c>
      <c r="C9" s="8">
        <v>3</v>
      </c>
      <c r="D9" s="7" t="s">
        <v>469</v>
      </c>
      <c r="E9" s="12">
        <v>6</v>
      </c>
      <c r="F9" s="24">
        <v>1</v>
      </c>
      <c r="G9" s="102" t="s">
        <v>150</v>
      </c>
      <c r="H9" s="12">
        <v>5.5</v>
      </c>
      <c r="I9" s="131"/>
      <c r="J9" s="7" t="s">
        <v>402</v>
      </c>
      <c r="K9" s="46">
        <v>5.5</v>
      </c>
      <c r="L9" s="47"/>
      <c r="M9" s="23" t="s">
        <v>285</v>
      </c>
      <c r="N9" s="12">
        <v>7.5</v>
      </c>
      <c r="O9" s="8">
        <v>1</v>
      </c>
      <c r="P9" s="7" t="s">
        <v>215</v>
      </c>
      <c r="Q9" s="12">
        <v>5.5</v>
      </c>
      <c r="R9" s="131"/>
      <c r="S9" s="23" t="s">
        <v>521</v>
      </c>
      <c r="T9" s="46">
        <v>6</v>
      </c>
      <c r="U9" s="51"/>
      <c r="V9" s="7" t="s">
        <v>510</v>
      </c>
      <c r="W9" s="12">
        <v>6</v>
      </c>
      <c r="X9" s="24"/>
    </row>
    <row r="10" spans="1:24" ht="15.75">
      <c r="A10" s="23" t="s">
        <v>513</v>
      </c>
      <c r="B10" s="12">
        <v>7.5</v>
      </c>
      <c r="C10" s="8">
        <v>2.5</v>
      </c>
      <c r="D10" s="7" t="s">
        <v>468</v>
      </c>
      <c r="E10" s="12">
        <v>5</v>
      </c>
      <c r="F10" s="24"/>
      <c r="G10" s="102" t="s">
        <v>8</v>
      </c>
      <c r="H10" s="12">
        <v>5.5</v>
      </c>
      <c r="I10" s="131"/>
      <c r="J10" s="7" t="s">
        <v>498</v>
      </c>
      <c r="K10" s="46">
        <v>6</v>
      </c>
      <c r="L10" s="47"/>
      <c r="M10" s="23" t="s">
        <v>287</v>
      </c>
      <c r="N10" s="12">
        <v>6</v>
      </c>
      <c r="O10" s="8"/>
      <c r="P10" s="7" t="s">
        <v>489</v>
      </c>
      <c r="Q10" s="12">
        <v>6.5</v>
      </c>
      <c r="R10" s="131"/>
      <c r="S10" s="23" t="s">
        <v>422</v>
      </c>
      <c r="T10" s="46">
        <v>5.5</v>
      </c>
      <c r="U10" s="51"/>
      <c r="V10" s="7" t="s">
        <v>438</v>
      </c>
      <c r="W10" s="12">
        <v>6</v>
      </c>
      <c r="X10" s="24"/>
    </row>
    <row r="11" spans="1:24" ht="15.75">
      <c r="A11" s="23" t="s">
        <v>19</v>
      </c>
      <c r="B11" s="12">
        <v>5</v>
      </c>
      <c r="C11" s="8"/>
      <c r="D11" s="7" t="s">
        <v>503</v>
      </c>
      <c r="E11" s="12">
        <v>6.5</v>
      </c>
      <c r="F11" s="24">
        <v>-0.5</v>
      </c>
      <c r="G11" s="102" t="s">
        <v>20</v>
      </c>
      <c r="H11" s="12">
        <v>7</v>
      </c>
      <c r="I11" s="131">
        <v>4</v>
      </c>
      <c r="J11" s="7" t="s">
        <v>404</v>
      </c>
      <c r="K11" s="46">
        <v>5</v>
      </c>
      <c r="L11" s="47"/>
      <c r="M11" s="23" t="s">
        <v>288</v>
      </c>
      <c r="N11" s="12">
        <v>5.5</v>
      </c>
      <c r="O11" s="8"/>
      <c r="P11" s="106" t="s">
        <v>214</v>
      </c>
      <c r="Q11" s="203"/>
      <c r="R11" s="217"/>
      <c r="S11" s="23" t="s">
        <v>423</v>
      </c>
      <c r="T11" s="46">
        <v>6.5</v>
      </c>
      <c r="U11" s="51">
        <v>3</v>
      </c>
      <c r="V11" s="7" t="s">
        <v>439</v>
      </c>
      <c r="W11" s="12">
        <v>5</v>
      </c>
      <c r="X11" s="24"/>
    </row>
    <row r="12" spans="1:24" ht="15.75">
      <c r="A12" s="107"/>
      <c r="B12" s="12"/>
      <c r="C12" s="8"/>
      <c r="D12" s="7"/>
      <c r="E12" s="12"/>
      <c r="F12" s="24"/>
      <c r="G12" s="102" t="s">
        <v>17</v>
      </c>
      <c r="H12" s="12">
        <v>6</v>
      </c>
      <c r="I12" s="131">
        <v>-0.5</v>
      </c>
      <c r="J12" s="7"/>
      <c r="K12" s="46"/>
      <c r="L12" s="47"/>
      <c r="M12" s="23"/>
      <c r="N12" s="12"/>
      <c r="O12" s="8"/>
      <c r="P12" s="7"/>
      <c r="Q12" s="12"/>
      <c r="R12" s="131"/>
      <c r="S12" s="107" t="s">
        <v>429</v>
      </c>
      <c r="T12" s="201"/>
      <c r="U12" s="205"/>
      <c r="V12" s="7"/>
      <c r="W12" s="12"/>
      <c r="X12" s="24"/>
    </row>
    <row r="13" spans="1:24" ht="15.75">
      <c r="A13" s="23" t="s">
        <v>15</v>
      </c>
      <c r="B13" s="12">
        <v>7.5</v>
      </c>
      <c r="C13" s="8">
        <v>2</v>
      </c>
      <c r="D13" s="106" t="s">
        <v>523</v>
      </c>
      <c r="E13" s="203"/>
      <c r="F13" s="216"/>
      <c r="G13" s="102"/>
      <c r="H13" s="12"/>
      <c r="I13" s="131"/>
      <c r="J13" s="7" t="s">
        <v>499</v>
      </c>
      <c r="K13" s="46">
        <v>6.5</v>
      </c>
      <c r="L13" s="47"/>
      <c r="M13" s="23" t="s">
        <v>293</v>
      </c>
      <c r="N13" s="12">
        <v>5.5</v>
      </c>
      <c r="O13" s="8"/>
      <c r="P13" s="7" t="s">
        <v>453</v>
      </c>
      <c r="Q13" s="12">
        <v>6.5</v>
      </c>
      <c r="R13" s="131">
        <v>3</v>
      </c>
      <c r="S13" s="23"/>
      <c r="T13" s="46"/>
      <c r="U13" s="51"/>
      <c r="V13" s="7" t="s">
        <v>442</v>
      </c>
      <c r="W13" s="12">
        <v>6.5</v>
      </c>
      <c r="X13" s="24"/>
    </row>
    <row r="14" spans="1:24" ht="15.75">
      <c r="A14" s="23" t="s">
        <v>9</v>
      </c>
      <c r="B14" s="12">
        <v>6.5</v>
      </c>
      <c r="C14" s="8">
        <v>1</v>
      </c>
      <c r="D14" s="7" t="s">
        <v>524</v>
      </c>
      <c r="E14" s="12">
        <v>6.5</v>
      </c>
      <c r="F14" s="24">
        <v>-0.5</v>
      </c>
      <c r="G14" s="102" t="s">
        <v>13</v>
      </c>
      <c r="H14" s="12">
        <v>5</v>
      </c>
      <c r="I14" s="131"/>
      <c r="J14" s="7" t="s">
        <v>413</v>
      </c>
      <c r="K14" s="46">
        <v>5</v>
      </c>
      <c r="L14" s="47"/>
      <c r="M14" s="23" t="s">
        <v>295</v>
      </c>
      <c r="N14" s="12">
        <v>6.5</v>
      </c>
      <c r="O14" s="8">
        <v>3</v>
      </c>
      <c r="P14" s="7" t="s">
        <v>562</v>
      </c>
      <c r="Q14" s="12">
        <v>5.5</v>
      </c>
      <c r="R14" s="131"/>
      <c r="S14" s="23" t="s">
        <v>424</v>
      </c>
      <c r="T14" s="46">
        <v>5</v>
      </c>
      <c r="U14" s="51"/>
      <c r="V14" s="7" t="s">
        <v>444</v>
      </c>
      <c r="W14" s="12">
        <v>5.5</v>
      </c>
      <c r="X14" s="24"/>
    </row>
    <row r="15" spans="1:24" ht="15.75">
      <c r="A15" s="23" t="s">
        <v>485</v>
      </c>
      <c r="B15" s="12">
        <v>6.5</v>
      </c>
      <c r="C15" s="8">
        <v>3</v>
      </c>
      <c r="D15" s="7" t="s">
        <v>471</v>
      </c>
      <c r="E15" s="12">
        <v>5</v>
      </c>
      <c r="F15" s="24"/>
      <c r="G15" s="102" t="s">
        <v>143</v>
      </c>
      <c r="H15" s="12">
        <v>6.5</v>
      </c>
      <c r="I15" s="131"/>
      <c r="J15" s="7" t="s">
        <v>511</v>
      </c>
      <c r="K15" s="46">
        <v>6</v>
      </c>
      <c r="L15" s="47"/>
      <c r="M15" s="23" t="s">
        <v>496</v>
      </c>
      <c r="N15" s="12">
        <v>5.5</v>
      </c>
      <c r="O15" s="8"/>
      <c r="P15" s="7" t="s">
        <v>454</v>
      </c>
      <c r="Q15" s="12">
        <v>7</v>
      </c>
      <c r="R15" s="131">
        <v>6</v>
      </c>
      <c r="S15" s="23" t="s">
        <v>505</v>
      </c>
      <c r="T15" s="46">
        <v>6.5</v>
      </c>
      <c r="U15" s="51">
        <v>3</v>
      </c>
      <c r="V15" s="7" t="s">
        <v>446</v>
      </c>
      <c r="W15" s="12">
        <v>5.5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14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132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/>
      <c r="B17" s="37"/>
      <c r="C17" s="38"/>
      <c r="D17" s="39" t="s">
        <v>473</v>
      </c>
      <c r="E17" s="37">
        <v>6</v>
      </c>
      <c r="F17" s="40"/>
      <c r="G17" s="105"/>
      <c r="H17" s="37"/>
      <c r="I17" s="145"/>
      <c r="J17" s="39"/>
      <c r="K17" s="49"/>
      <c r="L17" s="50"/>
      <c r="M17" s="36"/>
      <c r="N17" s="37"/>
      <c r="O17" s="38"/>
      <c r="P17" s="39" t="s">
        <v>209</v>
      </c>
      <c r="Q17" s="37">
        <v>5.5</v>
      </c>
      <c r="R17" s="133">
        <v>-0.5</v>
      </c>
      <c r="S17" s="36" t="s">
        <v>504</v>
      </c>
      <c r="T17" s="37">
        <v>6</v>
      </c>
      <c r="U17" s="38"/>
      <c r="V17" s="39"/>
      <c r="W17" s="37"/>
      <c r="X17" s="40"/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145"/>
      <c r="J18" s="39"/>
      <c r="K18" s="49"/>
      <c r="L18" s="50"/>
      <c r="M18" s="36"/>
      <c r="N18" s="37"/>
      <c r="O18" s="38"/>
      <c r="P18" s="39" t="s">
        <v>212</v>
      </c>
      <c r="Q18" s="37">
        <v>6</v>
      </c>
      <c r="R18" s="133"/>
      <c r="S18" s="36" t="s">
        <v>430</v>
      </c>
      <c r="T18" s="49">
        <v>6</v>
      </c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145"/>
      <c r="J19" s="39"/>
      <c r="K19" s="49"/>
      <c r="L19" s="50"/>
      <c r="M19" s="36"/>
      <c r="N19" s="37"/>
      <c r="O19" s="38"/>
      <c r="P19" s="39"/>
      <c r="Q19" s="37"/>
      <c r="R19" s="133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/>
      <c r="K20" s="109"/>
      <c r="L20" s="112"/>
      <c r="M20" s="111"/>
      <c r="N20" s="115"/>
      <c r="O20" s="117"/>
      <c r="P20" s="111"/>
      <c r="Q20" s="115"/>
      <c r="R20" s="116"/>
      <c r="S20" s="113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11"/>
      <c r="N21" s="115"/>
      <c r="O21" s="117"/>
      <c r="P21" s="111"/>
      <c r="Q21" s="115"/>
      <c r="R21" s="116"/>
      <c r="S21" s="113"/>
      <c r="T21" s="109"/>
      <c r="U21" s="109"/>
      <c r="V21" s="111"/>
      <c r="W21" s="109"/>
      <c r="X21" s="147"/>
    </row>
    <row r="22" spans="1:24" ht="12.75">
      <c r="A22" s="26" t="s">
        <v>379</v>
      </c>
      <c r="B22" s="196"/>
      <c r="C22" s="197"/>
      <c r="D22" s="11" t="s">
        <v>463</v>
      </c>
      <c r="E22" s="10">
        <v>6</v>
      </c>
      <c r="F22" s="25">
        <v>-2</v>
      </c>
      <c r="G22" s="103" t="s">
        <v>144</v>
      </c>
      <c r="H22" s="196"/>
      <c r="I22" s="218"/>
      <c r="J22" s="11" t="s">
        <v>407</v>
      </c>
      <c r="K22" s="54">
        <v>5.5</v>
      </c>
      <c r="L22" s="126">
        <v>2.5</v>
      </c>
      <c r="M22" s="26" t="s">
        <v>272</v>
      </c>
      <c r="N22" s="10">
        <v>6</v>
      </c>
      <c r="O22" s="9">
        <v>-1</v>
      </c>
      <c r="P22" s="11" t="s">
        <v>198</v>
      </c>
      <c r="Q22" s="196"/>
      <c r="R22" s="218"/>
      <c r="S22" s="146" t="s">
        <v>433</v>
      </c>
      <c r="T22" s="196"/>
      <c r="U22" s="197"/>
      <c r="V22" s="11" t="s">
        <v>445</v>
      </c>
      <c r="W22" s="10">
        <v>7</v>
      </c>
      <c r="X22" s="25">
        <v>-2</v>
      </c>
    </row>
    <row r="23" spans="1:24" ht="12.75">
      <c r="A23" s="26" t="s">
        <v>486</v>
      </c>
      <c r="B23" s="10">
        <v>5</v>
      </c>
      <c r="C23" s="9"/>
      <c r="D23" s="11" t="s">
        <v>473</v>
      </c>
      <c r="E23" s="10">
        <v>6</v>
      </c>
      <c r="F23" s="25"/>
      <c r="G23" s="103" t="s">
        <v>152</v>
      </c>
      <c r="H23" s="196"/>
      <c r="I23" s="218"/>
      <c r="J23" s="11" t="s">
        <v>405</v>
      </c>
      <c r="K23" s="54">
        <v>6</v>
      </c>
      <c r="L23" s="126"/>
      <c r="M23" s="26" t="s">
        <v>276</v>
      </c>
      <c r="N23" s="10">
        <v>5</v>
      </c>
      <c r="O23" s="9"/>
      <c r="P23" s="11" t="s">
        <v>490</v>
      </c>
      <c r="Q23" s="10">
        <v>5</v>
      </c>
      <c r="R23" s="134">
        <v>1</v>
      </c>
      <c r="S23" s="26" t="s">
        <v>425</v>
      </c>
      <c r="T23" s="10">
        <v>7.5</v>
      </c>
      <c r="U23" s="9">
        <v>3</v>
      </c>
      <c r="V23" s="11" t="s">
        <v>537</v>
      </c>
      <c r="W23" s="196"/>
      <c r="X23" s="206"/>
    </row>
    <row r="24" spans="1:24" ht="12.75">
      <c r="A24" s="26" t="s">
        <v>373</v>
      </c>
      <c r="B24" s="10">
        <v>5.5</v>
      </c>
      <c r="C24" s="9"/>
      <c r="D24" s="11" t="s">
        <v>525</v>
      </c>
      <c r="E24" s="196"/>
      <c r="F24" s="206"/>
      <c r="G24" s="103" t="s">
        <v>22</v>
      </c>
      <c r="H24" s="196"/>
      <c r="I24" s="218"/>
      <c r="J24" s="11" t="s">
        <v>401</v>
      </c>
      <c r="K24" s="54">
        <v>7</v>
      </c>
      <c r="L24" s="126">
        <v>-0.5</v>
      </c>
      <c r="M24" s="26" t="s">
        <v>274</v>
      </c>
      <c r="N24" s="10">
        <v>5.5</v>
      </c>
      <c r="O24" s="9"/>
      <c r="P24" s="11" t="s">
        <v>455</v>
      </c>
      <c r="Q24" s="10">
        <v>5.5</v>
      </c>
      <c r="R24" s="134"/>
      <c r="S24" s="26" t="s">
        <v>427</v>
      </c>
      <c r="T24" s="196"/>
      <c r="U24" s="197"/>
      <c r="V24" s="11" t="s">
        <v>443</v>
      </c>
      <c r="W24" s="196"/>
      <c r="X24" s="206"/>
    </row>
    <row r="25" spans="1:24" ht="12.75">
      <c r="A25" s="26" t="s">
        <v>377</v>
      </c>
      <c r="B25" s="10">
        <v>6</v>
      </c>
      <c r="C25" s="9">
        <v>-0.5</v>
      </c>
      <c r="D25" s="11" t="s">
        <v>559</v>
      </c>
      <c r="E25" s="10">
        <v>6.5</v>
      </c>
      <c r="F25" s="25"/>
      <c r="G25" s="103" t="s">
        <v>601</v>
      </c>
      <c r="H25" s="10">
        <v>6.5</v>
      </c>
      <c r="I25" s="134">
        <v>-0.5</v>
      </c>
      <c r="J25" s="11" t="s">
        <v>411</v>
      </c>
      <c r="K25" s="54">
        <v>6</v>
      </c>
      <c r="L25" s="126"/>
      <c r="M25" s="26" t="s">
        <v>284</v>
      </c>
      <c r="N25" s="10">
        <v>6.5</v>
      </c>
      <c r="O25" s="9"/>
      <c r="P25" s="11" t="s">
        <v>209</v>
      </c>
      <c r="Q25" s="10">
        <v>5.5</v>
      </c>
      <c r="R25" s="134">
        <v>-0.5</v>
      </c>
      <c r="S25" s="26" t="s">
        <v>430</v>
      </c>
      <c r="T25" s="10">
        <v>6</v>
      </c>
      <c r="U25" s="9"/>
      <c r="V25" s="11" t="s">
        <v>441</v>
      </c>
      <c r="W25" s="10">
        <v>5</v>
      </c>
      <c r="X25" s="25"/>
    </row>
    <row r="26" spans="1:24" ht="12.75">
      <c r="A26" s="26" t="s">
        <v>372</v>
      </c>
      <c r="B26" s="10">
        <v>5.5</v>
      </c>
      <c r="C26" s="9"/>
      <c r="D26" s="11" t="s">
        <v>478</v>
      </c>
      <c r="E26" s="10">
        <v>6</v>
      </c>
      <c r="F26" s="25"/>
      <c r="G26" s="103" t="s">
        <v>519</v>
      </c>
      <c r="H26" s="10">
        <v>5.5</v>
      </c>
      <c r="I26" s="134"/>
      <c r="J26" s="11" t="s">
        <v>400</v>
      </c>
      <c r="K26" s="54">
        <v>6</v>
      </c>
      <c r="L26" s="126"/>
      <c r="M26" s="26" t="s">
        <v>283</v>
      </c>
      <c r="N26" s="10">
        <v>7</v>
      </c>
      <c r="O26" s="9"/>
      <c r="P26" s="11" t="s">
        <v>212</v>
      </c>
      <c r="Q26" s="10">
        <v>6</v>
      </c>
      <c r="R26" s="134"/>
      <c r="S26" s="26" t="s">
        <v>421</v>
      </c>
      <c r="T26" s="10">
        <v>6</v>
      </c>
      <c r="U26" s="9"/>
      <c r="V26" s="11" t="s">
        <v>448</v>
      </c>
      <c r="W26" s="10">
        <v>6.5</v>
      </c>
      <c r="X26" s="25"/>
    </row>
    <row r="27" spans="1:24" ht="12.75">
      <c r="A27" s="26" t="s">
        <v>7</v>
      </c>
      <c r="B27" s="10">
        <v>6</v>
      </c>
      <c r="C27" s="9"/>
      <c r="D27" s="11" t="s">
        <v>467</v>
      </c>
      <c r="E27" s="10">
        <v>6</v>
      </c>
      <c r="F27" s="25"/>
      <c r="G27" s="103" t="s">
        <v>155</v>
      </c>
      <c r="H27" s="196"/>
      <c r="I27" s="218"/>
      <c r="J27" s="11" t="s">
        <v>560</v>
      </c>
      <c r="K27" s="54">
        <v>5.5</v>
      </c>
      <c r="L27" s="126"/>
      <c r="M27" s="26" t="s">
        <v>290</v>
      </c>
      <c r="N27" s="196"/>
      <c r="O27" s="197"/>
      <c r="P27" s="11" t="s">
        <v>488</v>
      </c>
      <c r="Q27" s="10">
        <v>6</v>
      </c>
      <c r="R27" s="134"/>
      <c r="S27" s="26" t="s">
        <v>504</v>
      </c>
      <c r="T27" s="196"/>
      <c r="U27" s="197"/>
      <c r="V27" s="11" t="s">
        <v>509</v>
      </c>
      <c r="W27" s="10">
        <v>5</v>
      </c>
      <c r="X27" s="25">
        <v>-0.5</v>
      </c>
    </row>
    <row r="28" spans="1:24" ht="13.5" thickBot="1">
      <c r="A28" s="27" t="s">
        <v>376</v>
      </c>
      <c r="B28" s="31">
        <v>6</v>
      </c>
      <c r="C28" s="29"/>
      <c r="D28" s="28" t="s">
        <v>465</v>
      </c>
      <c r="E28" s="31">
        <v>5.5</v>
      </c>
      <c r="F28" s="30"/>
      <c r="G28" s="104" t="s">
        <v>500</v>
      </c>
      <c r="H28" s="207"/>
      <c r="I28" s="219"/>
      <c r="J28" s="28" t="s">
        <v>408</v>
      </c>
      <c r="K28" s="227"/>
      <c r="L28" s="228"/>
      <c r="M28" s="27" t="s">
        <v>292</v>
      </c>
      <c r="N28" s="207"/>
      <c r="O28" s="209"/>
      <c r="P28" s="31" t="s">
        <v>569</v>
      </c>
      <c r="Q28" s="31">
        <v>6</v>
      </c>
      <c r="R28" s="135"/>
      <c r="S28" s="27" t="s">
        <v>419</v>
      </c>
      <c r="T28" s="31">
        <v>5.5</v>
      </c>
      <c r="U28" s="29">
        <v>1</v>
      </c>
      <c r="V28" s="28" t="s">
        <v>603</v>
      </c>
      <c r="W28" s="31">
        <v>6</v>
      </c>
      <c r="X28" s="30"/>
    </row>
    <row r="29" spans="1:24" ht="16.5" thickBot="1">
      <c r="A29" s="2" t="s">
        <v>0</v>
      </c>
      <c r="B29" s="1">
        <f>SUM(B2:C20)</f>
        <v>78.5</v>
      </c>
      <c r="C29" s="4"/>
      <c r="D29" s="2" t="s">
        <v>0</v>
      </c>
      <c r="E29" s="19">
        <f>SUM(E2:F20)</f>
        <v>64.5</v>
      </c>
      <c r="F29" s="63"/>
      <c r="G29" s="128" t="s">
        <v>0</v>
      </c>
      <c r="H29" s="136">
        <f>SUM(H2:I20)</f>
        <v>66.5</v>
      </c>
      <c r="I29" s="4"/>
      <c r="J29" s="128" t="s">
        <v>0</v>
      </c>
      <c r="K29" s="139">
        <f>SUM(K2:L20,K17:L19)</f>
        <v>65</v>
      </c>
      <c r="L29" s="4"/>
      <c r="M29" s="2" t="s">
        <v>0</v>
      </c>
      <c r="N29" s="19">
        <f>SUM(N2:O20)</f>
        <v>67</v>
      </c>
      <c r="O29" s="4"/>
      <c r="P29" s="2" t="s">
        <v>0</v>
      </c>
      <c r="Q29" s="19">
        <f>SUM(Q2:R20)</f>
        <v>74.5</v>
      </c>
      <c r="R29" s="63"/>
      <c r="S29" s="128" t="s">
        <v>0</v>
      </c>
      <c r="T29" s="143">
        <f>SUM(T2:T19)+SUM(U2:U19)</f>
        <v>71</v>
      </c>
      <c r="U29" s="63"/>
      <c r="V29" s="128" t="s">
        <v>0</v>
      </c>
      <c r="W29" s="136">
        <f>SUM(W2:X20)</f>
        <v>65.5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3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0</v>
      </c>
      <c r="L30" s="4"/>
      <c r="M30" s="3" t="s">
        <v>1</v>
      </c>
      <c r="N30" s="1">
        <f>IF(ISERROR(FLOOR(PRODUCT(SUM(N29,-60),1/6),1)),0,FLOOR(PRODUCT(SUM(N29,-60),1/6),1))</f>
        <v>1</v>
      </c>
      <c r="O30" s="4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Forza Silvio</v>
      </c>
      <c r="B32" s="14">
        <f>E30</f>
        <v>0</v>
      </c>
      <c r="C32" s="16"/>
      <c r="D32" s="14" t="str">
        <f>M1</f>
        <v>Gente Felice</v>
      </c>
      <c r="E32" s="15">
        <f>N30</f>
        <v>1</v>
      </c>
      <c r="F32" s="5"/>
      <c r="G32" s="14" t="str">
        <f>S1</f>
        <v>Shooters</v>
      </c>
      <c r="H32" s="14">
        <f>T30</f>
        <v>1</v>
      </c>
      <c r="I32" s="16"/>
      <c r="J32" s="14" t="str">
        <f>J1</f>
        <v>L.S.D.</v>
      </c>
      <c r="K32" s="15">
        <f>K30</f>
        <v>0</v>
      </c>
      <c r="L32" s="5"/>
      <c r="M32" s="5"/>
      <c r="N32" s="5"/>
      <c r="O32" s="5"/>
      <c r="P32" s="5"/>
      <c r="Q32" s="5"/>
      <c r="R32" s="16"/>
      <c r="S32" s="5"/>
      <c r="T32" s="5"/>
      <c r="U32" s="5"/>
      <c r="V32" s="5"/>
      <c r="W32" s="5"/>
      <c r="X32" s="5"/>
    </row>
    <row r="33" spans="1:24" ht="16.5" thickBot="1">
      <c r="A33" s="14" t="str">
        <f>A1</f>
        <v>Euskal Herria</v>
      </c>
      <c r="B33" s="18">
        <f>B30</f>
        <v>3</v>
      </c>
      <c r="C33" s="16"/>
      <c r="D33" s="17" t="str">
        <f>P1</f>
        <v>Calzini</v>
      </c>
      <c r="E33" s="14">
        <f>Q30</f>
        <v>2</v>
      </c>
      <c r="F33" s="5"/>
      <c r="G33" s="17" t="str">
        <f>V1</f>
        <v>NcT</v>
      </c>
      <c r="H33" s="14">
        <f>W30</f>
        <v>0</v>
      </c>
      <c r="I33" s="16"/>
      <c r="J33" s="17" t="str">
        <f>G1</f>
        <v>Amici di Mohammed</v>
      </c>
      <c r="K33" s="14">
        <f>H30</f>
        <v>1</v>
      </c>
      <c r="L33" s="5"/>
      <c r="M33" s="5"/>
      <c r="N33" s="5"/>
      <c r="O33" s="5"/>
      <c r="P33" s="5"/>
      <c r="Q33" s="5"/>
      <c r="R33" s="16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W29" sqref="W29"/>
    </sheetView>
  </sheetViews>
  <sheetFormatPr defaultColWidth="9.140625" defaultRowHeight="12.75"/>
  <cols>
    <col min="1" max="1" width="18.140625" style="0" customWidth="1"/>
    <col min="4" max="4" width="18.421875" style="0" customWidth="1"/>
    <col min="7" max="7" width="18.8515625" style="0" customWidth="1"/>
    <col min="10" max="10" width="24.00390625" style="0" customWidth="1"/>
    <col min="13" max="13" width="18.421875" style="0" customWidth="1"/>
    <col min="16" max="16" width="18.28125" style="0" customWidth="1"/>
    <col min="19" max="19" width="18.28125" style="0" customWidth="1"/>
    <col min="21" max="21" width="10.140625" style="0" customWidth="1"/>
    <col min="22" max="22" width="23.1406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Squadre!M32</f>
        <v>NcT</v>
      </c>
      <c r="E1" s="59"/>
      <c r="F1" s="62"/>
      <c r="G1" s="58" t="str">
        <f>Squadre!A32</f>
        <v>Gente Felice</v>
      </c>
      <c r="H1" s="59"/>
      <c r="I1" s="60"/>
      <c r="J1" s="61" t="str">
        <f>Squadre!I1</f>
        <v>Amici di Mohammed</v>
      </c>
      <c r="K1" s="59"/>
      <c r="L1" s="130"/>
      <c r="M1" s="58" t="str">
        <f>Squadre!M1</f>
        <v>Shooters</v>
      </c>
      <c r="N1" s="59"/>
      <c r="O1" s="60"/>
      <c r="P1" s="61" t="str">
        <f>Squadre!E32</f>
        <v>Forza Silvio</v>
      </c>
      <c r="Q1" s="59"/>
      <c r="R1" s="62"/>
      <c r="S1" s="61" t="str">
        <f>Squadre!E1</f>
        <v>Calzini</v>
      </c>
      <c r="T1" s="59"/>
      <c r="U1" s="130"/>
      <c r="V1" s="151" t="str">
        <f>Squadre!I32</f>
        <v>L.S.D.</v>
      </c>
      <c r="W1" s="152"/>
      <c r="X1" s="153"/>
    </row>
    <row r="2" spans="1:24" ht="15.75">
      <c r="A2" s="23" t="s">
        <v>12</v>
      </c>
      <c r="B2" s="12">
        <v>6</v>
      </c>
      <c r="C2" s="8">
        <v>-2</v>
      </c>
      <c r="D2" s="7" t="s">
        <v>348</v>
      </c>
      <c r="E2" s="12">
        <v>5</v>
      </c>
      <c r="F2" s="24">
        <v>-4</v>
      </c>
      <c r="G2" s="23" t="s">
        <v>272</v>
      </c>
      <c r="H2" s="12">
        <v>6</v>
      </c>
      <c r="I2" s="8">
        <v>-2</v>
      </c>
      <c r="J2" s="150" t="s">
        <v>539</v>
      </c>
      <c r="K2" s="12">
        <v>5.5</v>
      </c>
      <c r="L2" s="131">
        <v>-2</v>
      </c>
      <c r="M2" s="23" t="s">
        <v>416</v>
      </c>
      <c r="N2" s="46">
        <v>6.5</v>
      </c>
      <c r="O2" s="51">
        <v>-2</v>
      </c>
      <c r="P2" s="7" t="s">
        <v>463</v>
      </c>
      <c r="Q2" s="12">
        <v>5</v>
      </c>
      <c r="R2" s="24">
        <v>-2</v>
      </c>
      <c r="S2" s="7" t="s">
        <v>547</v>
      </c>
      <c r="T2" s="12">
        <v>6</v>
      </c>
      <c r="U2" s="131"/>
      <c r="V2" s="106" t="s">
        <v>606</v>
      </c>
      <c r="W2" s="201"/>
      <c r="X2" s="205"/>
    </row>
    <row r="3" spans="1:24" ht="15.75">
      <c r="A3" s="23"/>
      <c r="B3" s="12"/>
      <c r="C3" s="8"/>
      <c r="D3" s="7"/>
      <c r="E3" s="12"/>
      <c r="F3" s="24"/>
      <c r="G3" s="23"/>
      <c r="H3" s="12"/>
      <c r="I3" s="8"/>
      <c r="J3" s="150"/>
      <c r="K3" s="12"/>
      <c r="L3" s="131"/>
      <c r="M3" s="23"/>
      <c r="N3" s="46"/>
      <c r="O3" s="51"/>
      <c r="P3" s="7"/>
      <c r="Q3" s="12"/>
      <c r="R3" s="24"/>
      <c r="S3" s="7"/>
      <c r="T3" s="12"/>
      <c r="U3" s="131"/>
      <c r="V3" s="7"/>
      <c r="W3" s="46"/>
      <c r="X3" s="51"/>
    </row>
    <row r="4" spans="1:24" ht="15.75">
      <c r="A4" s="23" t="s">
        <v>142</v>
      </c>
      <c r="B4" s="12">
        <v>5.5</v>
      </c>
      <c r="C4" s="8"/>
      <c r="D4" s="7" t="s">
        <v>552</v>
      </c>
      <c r="E4" s="12">
        <v>5.5</v>
      </c>
      <c r="F4" s="24"/>
      <c r="G4" s="107" t="s">
        <v>275</v>
      </c>
      <c r="H4" s="203"/>
      <c r="I4" s="204"/>
      <c r="J4" s="150" t="s">
        <v>140</v>
      </c>
      <c r="K4" s="12">
        <v>5.5</v>
      </c>
      <c r="L4" s="131">
        <v>-0.5</v>
      </c>
      <c r="M4" s="107" t="s">
        <v>594</v>
      </c>
      <c r="N4" s="201"/>
      <c r="O4" s="205"/>
      <c r="P4" s="7" t="s">
        <v>607</v>
      </c>
      <c r="Q4" s="12">
        <v>5.5</v>
      </c>
      <c r="R4" s="24"/>
      <c r="S4" s="7" t="s">
        <v>200</v>
      </c>
      <c r="T4" s="12">
        <v>6</v>
      </c>
      <c r="U4" s="131"/>
      <c r="V4" s="7" t="s">
        <v>398</v>
      </c>
      <c r="W4" s="46">
        <v>5</v>
      </c>
      <c r="X4" s="51">
        <v>-0.5</v>
      </c>
    </row>
    <row r="5" spans="1:24" ht="15.75">
      <c r="A5" s="23" t="s">
        <v>376</v>
      </c>
      <c r="B5" s="12">
        <v>6</v>
      </c>
      <c r="C5" s="8"/>
      <c r="D5" s="7" t="s">
        <v>355</v>
      </c>
      <c r="E5" s="12">
        <v>6</v>
      </c>
      <c r="F5" s="24"/>
      <c r="G5" s="23" t="s">
        <v>280</v>
      </c>
      <c r="H5" s="12">
        <v>5.5</v>
      </c>
      <c r="I5" s="8"/>
      <c r="J5" s="150" t="s">
        <v>600</v>
      </c>
      <c r="K5" s="12">
        <v>6.5</v>
      </c>
      <c r="L5" s="131"/>
      <c r="M5" s="107" t="s">
        <v>504</v>
      </c>
      <c r="N5" s="201"/>
      <c r="O5" s="205"/>
      <c r="P5" s="7" t="s">
        <v>476</v>
      </c>
      <c r="Q5" s="12">
        <v>6</v>
      </c>
      <c r="R5" s="24"/>
      <c r="S5" s="7" t="s">
        <v>488</v>
      </c>
      <c r="T5" s="12">
        <v>6</v>
      </c>
      <c r="U5" s="131">
        <v>-0.5</v>
      </c>
      <c r="V5" s="7" t="s">
        <v>399</v>
      </c>
      <c r="W5" s="46">
        <v>6.5</v>
      </c>
      <c r="X5" s="51"/>
    </row>
    <row r="6" spans="1:24" ht="15.75">
      <c r="A6" s="23" t="s">
        <v>512</v>
      </c>
      <c r="B6" s="12">
        <v>6.5</v>
      </c>
      <c r="C6" s="8">
        <v>1</v>
      </c>
      <c r="D6" s="7" t="s">
        <v>354</v>
      </c>
      <c r="E6" s="12">
        <v>5.5</v>
      </c>
      <c r="F6" s="24">
        <v>3</v>
      </c>
      <c r="G6" s="23" t="s">
        <v>495</v>
      </c>
      <c r="H6" s="12">
        <v>6.5</v>
      </c>
      <c r="I6" s="8"/>
      <c r="J6" s="220" t="s">
        <v>146</v>
      </c>
      <c r="K6" s="203"/>
      <c r="L6" s="217"/>
      <c r="M6" s="23" t="s">
        <v>431</v>
      </c>
      <c r="N6" s="46">
        <v>5.5</v>
      </c>
      <c r="O6" s="51">
        <v>-0.5</v>
      </c>
      <c r="P6" s="7" t="s">
        <v>467</v>
      </c>
      <c r="Q6" s="12">
        <v>7</v>
      </c>
      <c r="R6" s="24">
        <v>1</v>
      </c>
      <c r="S6" s="7" t="s">
        <v>569</v>
      </c>
      <c r="T6" s="12">
        <v>6</v>
      </c>
      <c r="U6" s="131"/>
      <c r="V6" s="7" t="s">
        <v>400</v>
      </c>
      <c r="W6" s="46">
        <v>6.5</v>
      </c>
      <c r="X6" s="51"/>
    </row>
    <row r="7" spans="1:24" ht="15.75">
      <c r="A7" s="23"/>
      <c r="B7" s="12"/>
      <c r="C7" s="8"/>
      <c r="D7" s="7"/>
      <c r="E7" s="12"/>
      <c r="F7" s="24"/>
      <c r="G7" s="23" t="s">
        <v>281</v>
      </c>
      <c r="H7" s="12">
        <v>6.5</v>
      </c>
      <c r="I7" s="8"/>
      <c r="J7" s="150"/>
      <c r="K7" s="12"/>
      <c r="L7" s="131"/>
      <c r="M7" s="23" t="s">
        <v>418</v>
      </c>
      <c r="N7" s="46">
        <v>6.5</v>
      </c>
      <c r="O7" s="51"/>
      <c r="P7" s="7" t="s">
        <v>542</v>
      </c>
      <c r="Q7" s="12">
        <v>4</v>
      </c>
      <c r="R7" s="24">
        <v>-0.5</v>
      </c>
      <c r="S7" s="7"/>
      <c r="T7" s="12"/>
      <c r="U7" s="131"/>
      <c r="V7" s="7"/>
      <c r="W7" s="46"/>
      <c r="X7" s="51"/>
    </row>
    <row r="8" spans="1:24" ht="15.75">
      <c r="A8" s="107" t="s">
        <v>141</v>
      </c>
      <c r="B8" s="203"/>
      <c r="C8" s="204"/>
      <c r="D8" s="7" t="s">
        <v>361</v>
      </c>
      <c r="E8" s="12">
        <v>6.5</v>
      </c>
      <c r="F8" s="24"/>
      <c r="G8" s="23"/>
      <c r="H8" s="12"/>
      <c r="I8" s="8"/>
      <c r="J8" s="150" t="s">
        <v>150</v>
      </c>
      <c r="K8" s="12">
        <v>5.5</v>
      </c>
      <c r="L8" s="131"/>
      <c r="M8" s="23"/>
      <c r="N8" s="46"/>
      <c r="O8" s="51"/>
      <c r="P8" s="7"/>
      <c r="Q8" s="12"/>
      <c r="R8" s="24"/>
      <c r="S8" s="7" t="s">
        <v>215</v>
      </c>
      <c r="T8" s="12">
        <v>6</v>
      </c>
      <c r="U8" s="131"/>
      <c r="V8" s="7" t="s">
        <v>412</v>
      </c>
      <c r="W8" s="46">
        <v>6</v>
      </c>
      <c r="X8" s="51"/>
    </row>
    <row r="9" spans="1:24" ht="15.75">
      <c r="A9" s="23" t="s">
        <v>487</v>
      </c>
      <c r="B9" s="12">
        <v>6.5</v>
      </c>
      <c r="C9" s="8"/>
      <c r="D9" s="7" t="s">
        <v>553</v>
      </c>
      <c r="E9" s="12">
        <v>6</v>
      </c>
      <c r="F9" s="24">
        <v>-0.5</v>
      </c>
      <c r="G9" s="23" t="s">
        <v>285</v>
      </c>
      <c r="H9" s="12">
        <v>6</v>
      </c>
      <c r="I9" s="8"/>
      <c r="J9" s="150" t="s">
        <v>8</v>
      </c>
      <c r="K9" s="12">
        <v>6.5</v>
      </c>
      <c r="L9" s="131">
        <v>0.5</v>
      </c>
      <c r="M9" s="23" t="s">
        <v>521</v>
      </c>
      <c r="N9" s="46">
        <v>6</v>
      </c>
      <c r="O9" s="51">
        <v>-0.5</v>
      </c>
      <c r="P9" s="7" t="s">
        <v>469</v>
      </c>
      <c r="Q9" s="12">
        <v>6.5</v>
      </c>
      <c r="R9" s="24"/>
      <c r="S9" s="7" t="s">
        <v>212</v>
      </c>
      <c r="T9" s="12">
        <v>7.5</v>
      </c>
      <c r="U9" s="131">
        <v>2</v>
      </c>
      <c r="V9" s="7" t="s">
        <v>402</v>
      </c>
      <c r="W9" s="46">
        <v>6.5</v>
      </c>
      <c r="X9" s="51">
        <v>-0.5</v>
      </c>
    </row>
    <row r="10" spans="1:24" ht="15.75">
      <c r="A10" s="23" t="s">
        <v>19</v>
      </c>
      <c r="B10" s="12">
        <v>4</v>
      </c>
      <c r="C10" s="8">
        <v>-1</v>
      </c>
      <c r="D10" s="7" t="s">
        <v>362</v>
      </c>
      <c r="E10" s="12">
        <v>5</v>
      </c>
      <c r="F10" s="24"/>
      <c r="G10" s="107" t="s">
        <v>287</v>
      </c>
      <c r="H10" s="203"/>
      <c r="I10" s="204"/>
      <c r="J10" s="150" t="s">
        <v>153</v>
      </c>
      <c r="K10" s="12">
        <v>6.5</v>
      </c>
      <c r="L10" s="131"/>
      <c r="M10" s="23" t="s">
        <v>422</v>
      </c>
      <c r="N10" s="46">
        <v>6</v>
      </c>
      <c r="O10" s="51"/>
      <c r="P10" s="7" t="s">
        <v>470</v>
      </c>
      <c r="Q10" s="12">
        <v>5</v>
      </c>
      <c r="R10" s="24">
        <v>-0.5</v>
      </c>
      <c r="S10" s="7" t="s">
        <v>489</v>
      </c>
      <c r="T10" s="12">
        <v>7</v>
      </c>
      <c r="U10" s="131">
        <v>2.5</v>
      </c>
      <c r="V10" s="7" t="s">
        <v>401</v>
      </c>
      <c r="W10" s="46">
        <v>6</v>
      </c>
      <c r="X10" s="51">
        <v>-0.5</v>
      </c>
    </row>
    <row r="11" spans="1:24" ht="15.75">
      <c r="A11" s="23" t="s">
        <v>513</v>
      </c>
      <c r="B11" s="12">
        <v>6</v>
      </c>
      <c r="C11" s="8"/>
      <c r="D11" s="106" t="s">
        <v>357</v>
      </c>
      <c r="E11" s="203"/>
      <c r="F11" s="216"/>
      <c r="G11" s="23" t="s">
        <v>288</v>
      </c>
      <c r="H11" s="12">
        <v>6.5</v>
      </c>
      <c r="I11" s="8"/>
      <c r="J11" s="150" t="s">
        <v>20</v>
      </c>
      <c r="K11" s="12">
        <v>5.5</v>
      </c>
      <c r="L11" s="131"/>
      <c r="M11" s="23" t="s">
        <v>423</v>
      </c>
      <c r="N11" s="46">
        <v>6</v>
      </c>
      <c r="O11" s="51"/>
      <c r="P11" s="7" t="s">
        <v>478</v>
      </c>
      <c r="Q11" s="12">
        <v>6</v>
      </c>
      <c r="R11" s="24">
        <v>0.5</v>
      </c>
      <c r="S11" s="7" t="s">
        <v>214</v>
      </c>
      <c r="T11" s="12">
        <v>6</v>
      </c>
      <c r="U11" s="131"/>
      <c r="V11" s="106" t="s">
        <v>404</v>
      </c>
      <c r="W11" s="201"/>
      <c r="X11" s="205"/>
    </row>
    <row r="12" spans="1:24" ht="15.75">
      <c r="A12" s="23"/>
      <c r="B12" s="12"/>
      <c r="C12" s="8"/>
      <c r="D12" s="7"/>
      <c r="E12" s="12"/>
      <c r="F12" s="24"/>
      <c r="G12" s="23"/>
      <c r="H12" s="12"/>
      <c r="I12" s="8"/>
      <c r="J12" s="150"/>
      <c r="K12" s="12"/>
      <c r="L12" s="131"/>
      <c r="M12" s="23"/>
      <c r="N12" s="46"/>
      <c r="O12" s="51"/>
      <c r="P12" s="7"/>
      <c r="Q12" s="12"/>
      <c r="R12" s="24"/>
      <c r="S12" s="7"/>
      <c r="T12" s="12"/>
      <c r="U12" s="131"/>
      <c r="V12" s="7" t="s">
        <v>498</v>
      </c>
      <c r="W12" s="46">
        <v>4</v>
      </c>
      <c r="X12" s="51"/>
    </row>
    <row r="13" spans="1:24" ht="15.75">
      <c r="A13" s="107" t="s">
        <v>9</v>
      </c>
      <c r="B13" s="203"/>
      <c r="C13" s="204"/>
      <c r="D13" s="106" t="s">
        <v>369</v>
      </c>
      <c r="E13" s="203"/>
      <c r="F13" s="216"/>
      <c r="G13" s="23" t="s">
        <v>293</v>
      </c>
      <c r="H13" s="12">
        <v>5.5</v>
      </c>
      <c r="I13" s="8"/>
      <c r="J13" s="150" t="s">
        <v>13</v>
      </c>
      <c r="K13" s="12">
        <v>6.5</v>
      </c>
      <c r="L13" s="131">
        <v>3</v>
      </c>
      <c r="M13" s="23" t="s">
        <v>424</v>
      </c>
      <c r="N13" s="46">
        <v>7.5</v>
      </c>
      <c r="O13" s="51">
        <v>3</v>
      </c>
      <c r="P13" s="7" t="s">
        <v>523</v>
      </c>
      <c r="Q13" s="12">
        <v>4</v>
      </c>
      <c r="R13" s="24"/>
      <c r="S13" s="7" t="s">
        <v>453</v>
      </c>
      <c r="T13" s="12">
        <v>6</v>
      </c>
      <c r="U13" s="131"/>
      <c r="V13" s="7"/>
      <c r="W13" s="46"/>
      <c r="X13" s="51"/>
    </row>
    <row r="14" spans="1:24" ht="15.75">
      <c r="A14" s="23" t="s">
        <v>15</v>
      </c>
      <c r="B14" s="12">
        <v>7</v>
      </c>
      <c r="C14" s="8">
        <v>0.5</v>
      </c>
      <c r="D14" s="7" t="s">
        <v>366</v>
      </c>
      <c r="E14" s="12">
        <v>6.5</v>
      </c>
      <c r="F14" s="24"/>
      <c r="G14" s="23" t="s">
        <v>295</v>
      </c>
      <c r="H14" s="12">
        <v>6</v>
      </c>
      <c r="I14" s="8"/>
      <c r="J14" s="150" t="s">
        <v>14</v>
      </c>
      <c r="K14" s="12">
        <v>6</v>
      </c>
      <c r="L14" s="131"/>
      <c r="M14" s="23" t="s">
        <v>425</v>
      </c>
      <c r="N14" s="46">
        <v>6</v>
      </c>
      <c r="O14" s="51"/>
      <c r="P14" s="7" t="s">
        <v>608</v>
      </c>
      <c r="Q14" s="12">
        <v>7</v>
      </c>
      <c r="R14" s="24">
        <v>3</v>
      </c>
      <c r="S14" s="7" t="s">
        <v>562</v>
      </c>
      <c r="T14" s="12">
        <v>7</v>
      </c>
      <c r="U14" s="131">
        <v>3</v>
      </c>
      <c r="V14" s="7" t="s">
        <v>413</v>
      </c>
      <c r="W14" s="46">
        <v>7</v>
      </c>
      <c r="X14" s="51">
        <v>2.5</v>
      </c>
    </row>
    <row r="15" spans="1:24" ht="15.75">
      <c r="A15" s="23" t="s">
        <v>373</v>
      </c>
      <c r="B15" s="12">
        <v>5</v>
      </c>
      <c r="C15" s="8"/>
      <c r="D15" s="7" t="s">
        <v>367</v>
      </c>
      <c r="E15" s="12">
        <v>5</v>
      </c>
      <c r="F15" s="24"/>
      <c r="G15" s="23" t="s">
        <v>496</v>
      </c>
      <c r="H15" s="12">
        <v>5</v>
      </c>
      <c r="I15" s="8"/>
      <c r="J15" s="150" t="s">
        <v>143</v>
      </c>
      <c r="K15" s="12">
        <v>6</v>
      </c>
      <c r="L15" s="131"/>
      <c r="M15" s="23" t="s">
        <v>426</v>
      </c>
      <c r="N15" s="46">
        <v>6.5</v>
      </c>
      <c r="O15" s="51">
        <v>4</v>
      </c>
      <c r="P15" s="7" t="s">
        <v>609</v>
      </c>
      <c r="Q15" s="12">
        <v>4</v>
      </c>
      <c r="R15" s="24"/>
      <c r="S15" s="7" t="s">
        <v>455</v>
      </c>
      <c r="T15" s="12">
        <v>6</v>
      </c>
      <c r="U15" s="131">
        <v>3</v>
      </c>
      <c r="V15" s="7" t="s">
        <v>405</v>
      </c>
      <c r="W15" s="46">
        <v>5</v>
      </c>
      <c r="X15" s="51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2" t="s">
        <v>3</v>
      </c>
      <c r="H16" s="21"/>
      <c r="I16" s="22"/>
      <c r="J16" s="148" t="s">
        <v>3</v>
      </c>
      <c r="K16" s="21"/>
      <c r="L16" s="132"/>
      <c r="M16" s="32" t="s">
        <v>3</v>
      </c>
      <c r="N16" s="48"/>
      <c r="O16" s="52"/>
      <c r="P16" s="20" t="s">
        <v>3</v>
      </c>
      <c r="Q16" s="21"/>
      <c r="R16" s="33"/>
      <c r="S16" s="20" t="s">
        <v>3</v>
      </c>
      <c r="T16" s="21"/>
      <c r="U16" s="132"/>
      <c r="V16" s="20" t="s">
        <v>3</v>
      </c>
      <c r="W16" s="48"/>
      <c r="X16" s="52"/>
    </row>
    <row r="17" spans="1:24" ht="15.75">
      <c r="A17" s="36" t="s">
        <v>610</v>
      </c>
      <c r="B17" s="37">
        <v>5</v>
      </c>
      <c r="C17" s="38"/>
      <c r="D17" s="39" t="s">
        <v>612</v>
      </c>
      <c r="E17" s="37">
        <v>6.5</v>
      </c>
      <c r="F17" s="40"/>
      <c r="G17" s="36" t="s">
        <v>614</v>
      </c>
      <c r="H17" s="37">
        <v>7.5</v>
      </c>
      <c r="I17" s="38"/>
      <c r="J17" s="156" t="s">
        <v>147</v>
      </c>
      <c r="K17" s="37">
        <v>5</v>
      </c>
      <c r="L17" s="133"/>
      <c r="M17" s="36" t="s">
        <v>432</v>
      </c>
      <c r="N17" s="37">
        <v>5.5</v>
      </c>
      <c r="O17" s="38"/>
      <c r="P17" s="39"/>
      <c r="Q17" s="37"/>
      <c r="R17" s="40"/>
      <c r="S17" s="39"/>
      <c r="T17" s="37"/>
      <c r="U17" s="133"/>
      <c r="V17" s="39" t="s">
        <v>397</v>
      </c>
      <c r="W17" s="49">
        <v>6</v>
      </c>
      <c r="X17" s="53">
        <v>-1</v>
      </c>
    </row>
    <row r="18" spans="1:24" ht="15.75">
      <c r="A18" s="36" t="s">
        <v>611</v>
      </c>
      <c r="B18" s="37">
        <v>6</v>
      </c>
      <c r="C18" s="38"/>
      <c r="D18" s="39" t="s">
        <v>613</v>
      </c>
      <c r="E18" s="37">
        <v>5</v>
      </c>
      <c r="F18" s="40">
        <v>-0.5</v>
      </c>
      <c r="G18" s="36" t="s">
        <v>615</v>
      </c>
      <c r="H18" s="37">
        <v>6</v>
      </c>
      <c r="I18" s="38"/>
      <c r="J18" s="156"/>
      <c r="K18" s="37"/>
      <c r="L18" s="133"/>
      <c r="M18" s="36" t="s">
        <v>420</v>
      </c>
      <c r="N18" s="49">
        <v>5.5</v>
      </c>
      <c r="O18" s="53">
        <v>-0.5</v>
      </c>
      <c r="P18" s="39"/>
      <c r="Q18" s="37"/>
      <c r="R18" s="40"/>
      <c r="S18" s="39"/>
      <c r="T18" s="37"/>
      <c r="U18" s="133"/>
      <c r="V18" s="39" t="s">
        <v>411</v>
      </c>
      <c r="W18" s="49">
        <v>5</v>
      </c>
      <c r="X18" s="53"/>
    </row>
    <row r="19" spans="1:24" ht="15.75">
      <c r="A19" s="36"/>
      <c r="B19" s="37"/>
      <c r="C19" s="38"/>
      <c r="D19" s="39"/>
      <c r="E19" s="37"/>
      <c r="F19" s="40"/>
      <c r="G19" s="36"/>
      <c r="H19" s="37"/>
      <c r="I19" s="38"/>
      <c r="J19" s="156"/>
      <c r="K19" s="37"/>
      <c r="L19" s="133"/>
      <c r="M19" s="36"/>
      <c r="N19" s="49"/>
      <c r="O19" s="53"/>
      <c r="P19" s="39"/>
      <c r="Q19" s="37"/>
      <c r="R19" s="40"/>
      <c r="S19" s="39"/>
      <c r="T19" s="37"/>
      <c r="U19" s="133"/>
      <c r="V19" s="39"/>
      <c r="W19" s="49"/>
      <c r="X19" s="53"/>
    </row>
    <row r="20" spans="1:24" ht="15.75">
      <c r="A20" s="108"/>
      <c r="B20" s="109"/>
      <c r="C20" s="110"/>
      <c r="D20" s="111"/>
      <c r="E20" s="109"/>
      <c r="F20" s="112"/>
      <c r="G20" s="108" t="s">
        <v>482</v>
      </c>
      <c r="H20" s="109"/>
      <c r="I20" s="110">
        <v>1</v>
      </c>
      <c r="J20" s="111"/>
      <c r="K20" s="109"/>
      <c r="L20" s="112"/>
      <c r="M20" s="108"/>
      <c r="N20" s="115"/>
      <c r="O20" s="117"/>
      <c r="P20" s="108"/>
      <c r="Q20" s="115"/>
      <c r="R20" s="116"/>
      <c r="S20" s="113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 t="s">
        <v>483</v>
      </c>
      <c r="H21" s="109">
        <f>SUM(H2,H6,H7,H18)</f>
        <v>25</v>
      </c>
      <c r="I21" s="110">
        <f>SUM(H21/4)</f>
        <v>6.25</v>
      </c>
      <c r="J21" s="111"/>
      <c r="K21" s="109"/>
      <c r="L21" s="112"/>
      <c r="M21" s="108"/>
      <c r="N21" s="115"/>
      <c r="O21" s="117"/>
      <c r="P21" s="108"/>
      <c r="Q21" s="115"/>
      <c r="R21" s="116"/>
      <c r="S21" s="113"/>
      <c r="T21" s="109"/>
      <c r="U21" s="109"/>
      <c r="V21" s="111"/>
      <c r="W21" s="109"/>
      <c r="X21" s="147"/>
    </row>
    <row r="22" spans="1:24" ht="12.75">
      <c r="A22" s="26" t="s">
        <v>379</v>
      </c>
      <c r="B22" s="196"/>
      <c r="C22" s="197"/>
      <c r="D22" s="11" t="s">
        <v>346</v>
      </c>
      <c r="E22" s="10">
        <v>7</v>
      </c>
      <c r="F22" s="25"/>
      <c r="G22" s="26" t="s">
        <v>271</v>
      </c>
      <c r="H22" s="10">
        <v>6</v>
      </c>
      <c r="I22" s="9"/>
      <c r="J22" s="10" t="s">
        <v>144</v>
      </c>
      <c r="K22" s="196"/>
      <c r="L22" s="218"/>
      <c r="M22" s="26" t="s">
        <v>433</v>
      </c>
      <c r="N22" s="196"/>
      <c r="O22" s="197"/>
      <c r="P22" s="11" t="s">
        <v>522</v>
      </c>
      <c r="Q22" s="10">
        <v>6</v>
      </c>
      <c r="R22" s="25">
        <v>-2</v>
      </c>
      <c r="S22" s="11" t="s">
        <v>456</v>
      </c>
      <c r="T22" s="196"/>
      <c r="U22" s="218"/>
      <c r="V22" s="11" t="s">
        <v>397</v>
      </c>
      <c r="W22" s="54">
        <v>6</v>
      </c>
      <c r="X22" s="55">
        <v>-1</v>
      </c>
    </row>
    <row r="23" spans="1:24" ht="12.75">
      <c r="A23" s="26" t="s">
        <v>24</v>
      </c>
      <c r="B23" s="10">
        <v>6</v>
      </c>
      <c r="C23" s="9"/>
      <c r="D23" s="11" t="s">
        <v>365</v>
      </c>
      <c r="E23" s="10">
        <v>5</v>
      </c>
      <c r="F23" s="25">
        <v>-0.5</v>
      </c>
      <c r="G23" s="26" t="s">
        <v>276</v>
      </c>
      <c r="H23" s="196"/>
      <c r="I23" s="197"/>
      <c r="J23" s="10" t="s">
        <v>152</v>
      </c>
      <c r="K23" s="196"/>
      <c r="L23" s="218"/>
      <c r="M23" s="26" t="s">
        <v>428</v>
      </c>
      <c r="N23" s="10">
        <v>7</v>
      </c>
      <c r="O23" s="9">
        <v>3</v>
      </c>
      <c r="P23" s="11" t="s">
        <v>466</v>
      </c>
      <c r="Q23" s="10">
        <v>5.5</v>
      </c>
      <c r="R23" s="25"/>
      <c r="S23" s="11" t="s">
        <v>533</v>
      </c>
      <c r="T23" s="10">
        <v>5</v>
      </c>
      <c r="U23" s="134"/>
      <c r="V23" s="11" t="s">
        <v>511</v>
      </c>
      <c r="W23" s="54">
        <v>5</v>
      </c>
      <c r="X23" s="55"/>
    </row>
    <row r="24" spans="1:24" ht="12.75">
      <c r="A24" s="26" t="s">
        <v>485</v>
      </c>
      <c r="B24" s="196"/>
      <c r="C24" s="197"/>
      <c r="D24" s="11" t="s">
        <v>370</v>
      </c>
      <c r="E24" s="196"/>
      <c r="F24" s="206"/>
      <c r="G24" s="26" t="s">
        <v>274</v>
      </c>
      <c r="H24" s="10">
        <v>6</v>
      </c>
      <c r="I24" s="9"/>
      <c r="J24" s="10" t="s">
        <v>22</v>
      </c>
      <c r="K24" s="196"/>
      <c r="L24" s="218"/>
      <c r="M24" s="26" t="s">
        <v>420</v>
      </c>
      <c r="N24" s="10">
        <v>5.5</v>
      </c>
      <c r="O24" s="9">
        <v>-0.5</v>
      </c>
      <c r="P24" s="11" t="s">
        <v>563</v>
      </c>
      <c r="Q24" s="10">
        <v>6</v>
      </c>
      <c r="R24" s="25"/>
      <c r="S24" s="11" t="s">
        <v>531</v>
      </c>
      <c r="T24" s="10">
        <v>6.5</v>
      </c>
      <c r="U24" s="134">
        <v>3</v>
      </c>
      <c r="V24" s="11" t="s">
        <v>499</v>
      </c>
      <c r="W24" s="54">
        <v>7.5</v>
      </c>
      <c r="X24" s="55">
        <v>3</v>
      </c>
    </row>
    <row r="25" spans="1:24" ht="12.75">
      <c r="A25" s="26" t="s">
        <v>372</v>
      </c>
      <c r="B25" s="10">
        <v>5</v>
      </c>
      <c r="C25" s="9"/>
      <c r="D25" s="11" t="s">
        <v>364</v>
      </c>
      <c r="E25" s="10">
        <v>6.5</v>
      </c>
      <c r="F25" s="25"/>
      <c r="G25" s="26" t="s">
        <v>284</v>
      </c>
      <c r="H25" s="10">
        <v>7.5</v>
      </c>
      <c r="I25" s="9"/>
      <c r="J25" s="10" t="s">
        <v>17</v>
      </c>
      <c r="K25" s="10">
        <v>6</v>
      </c>
      <c r="L25" s="134">
        <v>-0.5</v>
      </c>
      <c r="M25" s="26" t="s">
        <v>430</v>
      </c>
      <c r="N25" s="10">
        <v>6.5</v>
      </c>
      <c r="O25" s="9"/>
      <c r="P25" s="11" t="s">
        <v>477</v>
      </c>
      <c r="Q25" s="10">
        <v>5</v>
      </c>
      <c r="R25" s="25">
        <v>-2</v>
      </c>
      <c r="S25" s="11" t="s">
        <v>529</v>
      </c>
      <c r="T25" s="10">
        <v>5.5</v>
      </c>
      <c r="U25" s="134"/>
      <c r="V25" s="11" t="s">
        <v>411</v>
      </c>
      <c r="W25" s="54">
        <v>5</v>
      </c>
      <c r="X25" s="55"/>
    </row>
    <row r="26" spans="1:24" ht="12.75">
      <c r="A26" s="26" t="s">
        <v>377</v>
      </c>
      <c r="B26" s="10">
        <v>6</v>
      </c>
      <c r="C26" s="9"/>
      <c r="D26" s="11" t="s">
        <v>358</v>
      </c>
      <c r="E26" s="10">
        <v>7.5</v>
      </c>
      <c r="F26" s="25">
        <v>2.5</v>
      </c>
      <c r="G26" s="26" t="s">
        <v>283</v>
      </c>
      <c r="H26" s="10">
        <v>7</v>
      </c>
      <c r="I26" s="9"/>
      <c r="J26" s="10" t="s">
        <v>154</v>
      </c>
      <c r="K26" s="10">
        <v>6</v>
      </c>
      <c r="L26" s="134"/>
      <c r="M26" s="26" t="s">
        <v>421</v>
      </c>
      <c r="N26" s="10">
        <v>5.5</v>
      </c>
      <c r="O26" s="9"/>
      <c r="P26" s="11" t="s">
        <v>468</v>
      </c>
      <c r="Q26" s="10">
        <v>5.5</v>
      </c>
      <c r="R26" s="25"/>
      <c r="S26" s="11" t="s">
        <v>604</v>
      </c>
      <c r="T26" s="10">
        <v>6.5</v>
      </c>
      <c r="U26" s="134">
        <v>3</v>
      </c>
      <c r="V26" s="11" t="s">
        <v>403</v>
      </c>
      <c r="W26" s="54">
        <v>5</v>
      </c>
      <c r="X26" s="55"/>
    </row>
    <row r="27" spans="1:24" ht="12.75">
      <c r="A27" s="26" t="s">
        <v>7</v>
      </c>
      <c r="B27" s="10">
        <v>6</v>
      </c>
      <c r="C27" s="9"/>
      <c r="D27" s="11" t="s">
        <v>564</v>
      </c>
      <c r="E27" s="196"/>
      <c r="F27" s="206"/>
      <c r="G27" s="26" t="s">
        <v>290</v>
      </c>
      <c r="H27" s="10">
        <v>6</v>
      </c>
      <c r="I27" s="9"/>
      <c r="J27" s="10" t="s">
        <v>500</v>
      </c>
      <c r="K27" s="10">
        <v>5</v>
      </c>
      <c r="L27" s="134"/>
      <c r="M27" s="26" t="s">
        <v>432</v>
      </c>
      <c r="N27" s="10">
        <v>5.5</v>
      </c>
      <c r="O27" s="9"/>
      <c r="P27" s="11" t="s">
        <v>546</v>
      </c>
      <c r="Q27" s="10">
        <v>5.5</v>
      </c>
      <c r="R27" s="25"/>
      <c r="S27" s="11" t="s">
        <v>605</v>
      </c>
      <c r="T27" s="10">
        <v>6</v>
      </c>
      <c r="U27" s="134"/>
      <c r="V27" s="11" t="s">
        <v>409</v>
      </c>
      <c r="W27" s="54">
        <v>7</v>
      </c>
      <c r="X27" s="55"/>
    </row>
    <row r="28" spans="1:24" ht="13.5" thickBot="1">
      <c r="A28" s="27" t="s">
        <v>139</v>
      </c>
      <c r="B28" s="31">
        <v>5</v>
      </c>
      <c r="C28" s="29"/>
      <c r="D28" s="28" t="s">
        <v>356</v>
      </c>
      <c r="E28" s="207"/>
      <c r="F28" s="208"/>
      <c r="G28" s="27" t="s">
        <v>292</v>
      </c>
      <c r="H28" s="31">
        <v>6</v>
      </c>
      <c r="I28" s="29">
        <v>2.5</v>
      </c>
      <c r="J28" s="31" t="s">
        <v>155</v>
      </c>
      <c r="K28" s="207"/>
      <c r="L28" s="219"/>
      <c r="M28" s="27" t="s">
        <v>419</v>
      </c>
      <c r="N28" s="207"/>
      <c r="O28" s="209"/>
      <c r="P28" s="28" t="s">
        <v>525</v>
      </c>
      <c r="Q28" s="31">
        <v>5.5</v>
      </c>
      <c r="R28" s="30"/>
      <c r="S28" s="31" t="s">
        <v>457</v>
      </c>
      <c r="T28" s="31">
        <v>6</v>
      </c>
      <c r="U28" s="135">
        <v>3</v>
      </c>
      <c r="V28" s="11" t="s">
        <v>497</v>
      </c>
      <c r="W28" s="154">
        <v>6</v>
      </c>
      <c r="X28" s="155"/>
    </row>
    <row r="29" spans="1:24" ht="16.5" thickBot="1">
      <c r="A29" s="2" t="s">
        <v>0</v>
      </c>
      <c r="B29" s="1">
        <f>SUM(B2:C20)</f>
        <v>62</v>
      </c>
      <c r="C29" s="4"/>
      <c r="D29" s="2" t="s">
        <v>0</v>
      </c>
      <c r="E29" s="19">
        <f>SUM(E2:E19)+SUM(F2:F19)</f>
        <v>60.5</v>
      </c>
      <c r="F29" s="63"/>
      <c r="G29" s="128" t="s">
        <v>0</v>
      </c>
      <c r="H29" s="136">
        <f>SUM(H2:I20)</f>
        <v>66</v>
      </c>
      <c r="I29" s="4"/>
      <c r="J29" s="128" t="s">
        <v>0</v>
      </c>
      <c r="K29" s="136">
        <f>SUM(K2:K19)+SUM(L2:L19)</f>
        <v>66</v>
      </c>
      <c r="L29" s="4"/>
      <c r="M29" s="128" t="s">
        <v>0</v>
      </c>
      <c r="N29" s="143">
        <f>SUM(N2:N19)+SUM(O2:O19)</f>
        <v>71</v>
      </c>
      <c r="O29" s="63"/>
      <c r="P29" s="128" t="s">
        <v>0</v>
      </c>
      <c r="Q29" s="136">
        <f>SUM(Q2:R20,Q17:R19)</f>
        <v>61.5</v>
      </c>
      <c r="R29" s="63"/>
      <c r="S29" s="2" t="s">
        <v>0</v>
      </c>
      <c r="T29" s="19">
        <f>SUM(T2:T19)+SUM(U2:U19)</f>
        <v>79.5</v>
      </c>
      <c r="U29" s="63"/>
      <c r="V29" s="128" t="s">
        <v>0</v>
      </c>
      <c r="W29" s="139">
        <f>SUM(W2:X20)</f>
        <v>63.5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1</v>
      </c>
      <c r="O30" s="63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3</v>
      </c>
      <c r="U30" s="63"/>
      <c r="V30" s="3" t="s">
        <v>1</v>
      </c>
      <c r="W30" s="1">
        <f>IF(ISERROR(FLOOR(PRODUCT(SUM(W29,-60),1/6),1)),0,FLOOR(PRODUCT(SUM(W29,-60),1/6),1))</f>
        <v>0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A1</f>
        <v>Euskal Herria</v>
      </c>
      <c r="B32" s="15">
        <f>B30</f>
        <v>0</v>
      </c>
      <c r="C32" s="16"/>
      <c r="D32" s="14" t="str">
        <f>M1</f>
        <v>Shooters</v>
      </c>
      <c r="E32" s="149">
        <f>N30</f>
        <v>1</v>
      </c>
      <c r="F32" s="5"/>
      <c r="G32" s="14" t="str">
        <f>V1</f>
        <v>L.S.D.</v>
      </c>
      <c r="H32" s="15">
        <f>W30</f>
        <v>0</v>
      </c>
      <c r="I32" s="5"/>
      <c r="J32" s="14" t="str">
        <f>J1</f>
        <v>Amici di Mohammed</v>
      </c>
      <c r="K32" s="15">
        <f>K30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D1</f>
        <v>NcT</v>
      </c>
      <c r="B33" s="14">
        <f>E30</f>
        <v>0</v>
      </c>
      <c r="C33" s="16"/>
      <c r="D33" s="17" t="str">
        <f>P1</f>
        <v>Forza Silvio</v>
      </c>
      <c r="E33" s="14">
        <f>Q30</f>
        <v>0</v>
      </c>
      <c r="F33" s="5"/>
      <c r="G33" s="14" t="str">
        <f>S1</f>
        <v>Calzini</v>
      </c>
      <c r="H33" s="14">
        <f>T30</f>
        <v>3</v>
      </c>
      <c r="I33" s="5"/>
      <c r="J33" s="17" t="str">
        <f>G1</f>
        <v>Gente Felice</v>
      </c>
      <c r="K33" s="14">
        <f>H30</f>
        <v>1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U21" sqref="U21"/>
    </sheetView>
  </sheetViews>
  <sheetFormatPr defaultColWidth="9.140625" defaultRowHeight="12.75"/>
  <cols>
    <col min="1" max="1" width="18.28125" style="0" customWidth="1"/>
    <col min="4" max="4" width="24.00390625" style="0" customWidth="1"/>
    <col min="7" max="7" width="24.140625" style="0" customWidth="1"/>
    <col min="10" max="10" width="18.421875" style="0" customWidth="1"/>
    <col min="13" max="13" width="18.28125" style="0" customWidth="1"/>
    <col min="16" max="16" width="18.28125" style="0" customWidth="1"/>
    <col min="19" max="19" width="18.42187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Squadre!E1</f>
        <v>Calzini</v>
      </c>
      <c r="E1" s="59"/>
      <c r="F1" s="62"/>
      <c r="G1" s="58" t="str">
        <f>Squadre!I1</f>
        <v>Amici di Mohammed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Squadre!E32</f>
        <v>Forza Silvio</v>
      </c>
      <c r="Q1" s="59"/>
      <c r="R1" s="62"/>
      <c r="S1" s="58" t="s">
        <v>149</v>
      </c>
      <c r="T1" s="59"/>
      <c r="U1" s="60"/>
      <c r="V1" s="61" t="s">
        <v>148</v>
      </c>
      <c r="W1" s="59"/>
      <c r="X1" s="62"/>
    </row>
    <row r="2" spans="1:24" ht="15.75">
      <c r="A2" s="23" t="s">
        <v>515</v>
      </c>
      <c r="B2" s="12">
        <v>7</v>
      </c>
      <c r="C2" s="8">
        <v>-0.5</v>
      </c>
      <c r="D2" s="7" t="s">
        <v>547</v>
      </c>
      <c r="E2" s="12">
        <v>6</v>
      </c>
      <c r="F2" s="24">
        <v>-2</v>
      </c>
      <c r="G2" s="125" t="s">
        <v>570</v>
      </c>
      <c r="H2" s="203"/>
      <c r="I2" s="204"/>
      <c r="J2" s="23" t="s">
        <v>253</v>
      </c>
      <c r="K2" s="46">
        <v>6</v>
      </c>
      <c r="L2" s="47"/>
      <c r="M2" s="102" t="s">
        <v>271</v>
      </c>
      <c r="N2" s="12">
        <v>6.5</v>
      </c>
      <c r="O2" s="8">
        <v>-1</v>
      </c>
      <c r="P2" s="7" t="s">
        <v>296</v>
      </c>
      <c r="Q2" s="12">
        <v>6</v>
      </c>
      <c r="R2" s="24">
        <v>-2</v>
      </c>
      <c r="S2" s="107" t="s">
        <v>606</v>
      </c>
      <c r="T2" s="201"/>
      <c r="U2" s="205"/>
      <c r="V2" s="7" t="s">
        <v>346</v>
      </c>
      <c r="W2" s="12">
        <v>7.5</v>
      </c>
      <c r="X2" s="24">
        <v>-1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23"/>
      <c r="K3" s="46"/>
      <c r="L3" s="47"/>
      <c r="M3" s="102"/>
      <c r="N3" s="12"/>
      <c r="O3" s="8"/>
      <c r="P3" s="7"/>
      <c r="Q3" s="12"/>
      <c r="R3" s="24"/>
      <c r="S3" s="23"/>
      <c r="T3" s="46"/>
      <c r="U3" s="51"/>
      <c r="V3" s="7"/>
      <c r="W3" s="12"/>
      <c r="X3" s="24"/>
    </row>
    <row r="4" spans="1:24" ht="15.75">
      <c r="A4" s="23" t="s">
        <v>512</v>
      </c>
      <c r="B4" s="12">
        <v>6.5</v>
      </c>
      <c r="C4" s="8"/>
      <c r="D4" s="7" t="s">
        <v>200</v>
      </c>
      <c r="E4" s="12">
        <v>5</v>
      </c>
      <c r="F4" s="24"/>
      <c r="G4" s="102" t="s">
        <v>619</v>
      </c>
      <c r="H4" s="12">
        <v>6</v>
      </c>
      <c r="I4" s="8"/>
      <c r="J4" s="107" t="s">
        <v>257</v>
      </c>
      <c r="K4" s="201"/>
      <c r="L4" s="202"/>
      <c r="M4" s="102" t="s">
        <v>277</v>
      </c>
      <c r="N4" s="12">
        <v>6</v>
      </c>
      <c r="O4" s="8"/>
      <c r="P4" s="7" t="s">
        <v>300</v>
      </c>
      <c r="Q4" s="12">
        <v>5.5</v>
      </c>
      <c r="R4" s="24"/>
      <c r="S4" s="23" t="s">
        <v>409</v>
      </c>
      <c r="T4" s="46">
        <v>6</v>
      </c>
      <c r="U4" s="51"/>
      <c r="V4" s="7" t="s">
        <v>552</v>
      </c>
      <c r="W4" s="12">
        <v>6.5</v>
      </c>
      <c r="X4" s="24"/>
    </row>
    <row r="5" spans="1:24" ht="15.75">
      <c r="A5" s="23" t="s">
        <v>142</v>
      </c>
      <c r="B5" s="12">
        <v>6</v>
      </c>
      <c r="C5" s="8"/>
      <c r="D5" s="7" t="s">
        <v>548</v>
      </c>
      <c r="E5" s="12">
        <v>6.5</v>
      </c>
      <c r="F5" s="24"/>
      <c r="G5" s="102" t="s">
        <v>230</v>
      </c>
      <c r="H5" s="12">
        <v>6</v>
      </c>
      <c r="I5" s="8"/>
      <c r="J5" s="23" t="s">
        <v>254</v>
      </c>
      <c r="K5" s="46">
        <v>5</v>
      </c>
      <c r="L5" s="47"/>
      <c r="M5" s="102" t="s">
        <v>280</v>
      </c>
      <c r="N5" s="12">
        <v>6</v>
      </c>
      <c r="O5" s="8"/>
      <c r="P5" s="7" t="s">
        <v>306</v>
      </c>
      <c r="Q5" s="12">
        <v>6.5</v>
      </c>
      <c r="R5" s="24">
        <v>3</v>
      </c>
      <c r="S5" s="23" t="s">
        <v>399</v>
      </c>
      <c r="T5" s="46">
        <v>6</v>
      </c>
      <c r="U5" s="51">
        <v>-0.5</v>
      </c>
      <c r="V5" s="7" t="s">
        <v>353</v>
      </c>
      <c r="W5" s="12">
        <v>5.5</v>
      </c>
      <c r="X5" s="24"/>
    </row>
    <row r="6" spans="1:24" ht="15.75">
      <c r="A6" s="23" t="s">
        <v>374</v>
      </c>
      <c r="B6" s="12">
        <v>5.5</v>
      </c>
      <c r="C6" s="8"/>
      <c r="D6" s="7" t="s">
        <v>569</v>
      </c>
      <c r="E6" s="12">
        <v>6</v>
      </c>
      <c r="F6" s="24"/>
      <c r="G6" s="102" t="s">
        <v>579</v>
      </c>
      <c r="H6" s="12">
        <v>5.5</v>
      </c>
      <c r="I6" s="8"/>
      <c r="J6" s="23" t="s">
        <v>259</v>
      </c>
      <c r="K6" s="46">
        <v>5</v>
      </c>
      <c r="L6" s="47">
        <v>1</v>
      </c>
      <c r="M6" s="102" t="s">
        <v>495</v>
      </c>
      <c r="N6" s="12">
        <v>5.5</v>
      </c>
      <c r="O6" s="8"/>
      <c r="P6" s="7" t="s">
        <v>305</v>
      </c>
      <c r="Q6" s="12">
        <v>5.5</v>
      </c>
      <c r="R6" s="24">
        <v>-0.5</v>
      </c>
      <c r="S6" s="23" t="s">
        <v>560</v>
      </c>
      <c r="T6" s="46">
        <v>6</v>
      </c>
      <c r="U6" s="51"/>
      <c r="V6" s="7" t="s">
        <v>355</v>
      </c>
      <c r="W6" s="12"/>
      <c r="X6" s="24"/>
    </row>
    <row r="7" spans="1:24" ht="15.75">
      <c r="A7" s="107"/>
      <c r="B7" s="12"/>
      <c r="C7" s="8"/>
      <c r="D7" s="7"/>
      <c r="E7" s="12"/>
      <c r="F7" s="24"/>
      <c r="G7" s="102"/>
      <c r="H7" s="12"/>
      <c r="I7" s="8"/>
      <c r="J7" s="7" t="s">
        <v>260</v>
      </c>
      <c r="K7" s="46">
        <v>6</v>
      </c>
      <c r="L7" s="47"/>
      <c r="M7" s="102" t="s">
        <v>281</v>
      </c>
      <c r="N7" s="12">
        <v>6</v>
      </c>
      <c r="O7" s="8"/>
      <c r="P7" s="7" t="s">
        <v>303</v>
      </c>
      <c r="Q7" s="12">
        <v>5.5</v>
      </c>
      <c r="R7" s="24"/>
      <c r="S7" s="23" t="s">
        <v>400</v>
      </c>
      <c r="T7" s="46">
        <v>6.5</v>
      </c>
      <c r="U7" s="51"/>
      <c r="V7" s="7"/>
      <c r="W7" s="12"/>
      <c r="X7" s="24"/>
    </row>
    <row r="8" spans="1:24" ht="15.75">
      <c r="A8" s="23" t="s">
        <v>141</v>
      </c>
      <c r="B8" s="12">
        <v>6</v>
      </c>
      <c r="C8" s="8"/>
      <c r="D8" s="7" t="s">
        <v>211</v>
      </c>
      <c r="E8" s="12">
        <v>7</v>
      </c>
      <c r="F8" s="24">
        <v>4</v>
      </c>
      <c r="G8" s="102" t="s">
        <v>241</v>
      </c>
      <c r="H8" s="12">
        <v>6</v>
      </c>
      <c r="I8" s="8"/>
      <c r="J8" s="7"/>
      <c r="K8" s="46"/>
      <c r="L8" s="47"/>
      <c r="M8" s="102"/>
      <c r="N8" s="12"/>
      <c r="O8" s="8"/>
      <c r="P8" s="106"/>
      <c r="Q8" s="12"/>
      <c r="R8" s="24"/>
      <c r="S8" s="23"/>
      <c r="T8" s="46"/>
      <c r="U8" s="51"/>
      <c r="V8" s="106" t="s">
        <v>358</v>
      </c>
      <c r="W8" s="203"/>
      <c r="X8" s="216"/>
    </row>
    <row r="9" spans="1:24" ht="15.75">
      <c r="A9" s="23" t="s">
        <v>377</v>
      </c>
      <c r="B9" s="12">
        <v>5.5</v>
      </c>
      <c r="C9" s="8"/>
      <c r="D9" s="7" t="s">
        <v>212</v>
      </c>
      <c r="E9" s="12">
        <v>7</v>
      </c>
      <c r="F9" s="24">
        <v>3</v>
      </c>
      <c r="G9" s="102" t="s">
        <v>243</v>
      </c>
      <c r="H9" s="12">
        <v>6</v>
      </c>
      <c r="I9" s="8"/>
      <c r="J9" s="7" t="s">
        <v>269</v>
      </c>
      <c r="K9" s="46">
        <v>6.5</v>
      </c>
      <c r="L9" s="47"/>
      <c r="M9" s="125" t="s">
        <v>284</v>
      </c>
      <c r="N9" s="203"/>
      <c r="O9" s="204"/>
      <c r="P9" s="7" t="s">
        <v>308</v>
      </c>
      <c r="Q9" s="12">
        <v>6.5</v>
      </c>
      <c r="R9" s="24">
        <v>3</v>
      </c>
      <c r="S9" s="23" t="s">
        <v>402</v>
      </c>
      <c r="T9" s="46">
        <v>6.5</v>
      </c>
      <c r="U9" s="51"/>
      <c r="V9" s="7" t="s">
        <v>617</v>
      </c>
      <c r="W9" s="12">
        <v>6</v>
      </c>
      <c r="X9" s="24"/>
    </row>
    <row r="10" spans="1:24" ht="15.75">
      <c r="A10" s="23" t="s">
        <v>487</v>
      </c>
      <c r="B10" s="12">
        <v>6</v>
      </c>
      <c r="C10" s="8"/>
      <c r="D10" s="7" t="s">
        <v>489</v>
      </c>
      <c r="E10" s="12">
        <v>6</v>
      </c>
      <c r="F10" s="24">
        <v>-3</v>
      </c>
      <c r="G10" s="102" t="s">
        <v>240</v>
      </c>
      <c r="H10" s="12">
        <v>5.5</v>
      </c>
      <c r="I10" s="8"/>
      <c r="J10" s="7" t="s">
        <v>263</v>
      </c>
      <c r="K10" s="46">
        <v>5</v>
      </c>
      <c r="L10" s="47">
        <v>-0.5</v>
      </c>
      <c r="M10" s="102" t="s">
        <v>287</v>
      </c>
      <c r="N10" s="12">
        <v>5.5</v>
      </c>
      <c r="O10" s="8"/>
      <c r="P10" s="106" t="s">
        <v>311</v>
      </c>
      <c r="Q10" s="203"/>
      <c r="R10" s="216"/>
      <c r="S10" s="23" t="s">
        <v>412</v>
      </c>
      <c r="T10" s="46">
        <v>5.5</v>
      </c>
      <c r="U10" s="51">
        <v>-0.5</v>
      </c>
      <c r="V10" s="7" t="s">
        <v>553</v>
      </c>
      <c r="W10" s="12">
        <v>6</v>
      </c>
      <c r="X10" s="24"/>
    </row>
    <row r="11" spans="1:24" ht="15.75">
      <c r="A11" s="23" t="s">
        <v>513</v>
      </c>
      <c r="B11" s="12">
        <v>6.5</v>
      </c>
      <c r="C11" s="8"/>
      <c r="D11" s="7" t="s">
        <v>214</v>
      </c>
      <c r="E11" s="12">
        <v>6</v>
      </c>
      <c r="F11" s="24"/>
      <c r="G11" s="102" t="s">
        <v>242</v>
      </c>
      <c r="H11" s="12">
        <v>6.5</v>
      </c>
      <c r="I11" s="8">
        <v>3</v>
      </c>
      <c r="J11" s="7" t="s">
        <v>262</v>
      </c>
      <c r="K11" s="46">
        <v>7.5</v>
      </c>
      <c r="L11" s="47"/>
      <c r="M11" s="125" t="s">
        <v>288</v>
      </c>
      <c r="N11" s="203"/>
      <c r="O11" s="204"/>
      <c r="P11" s="7" t="s">
        <v>313</v>
      </c>
      <c r="Q11" s="12">
        <v>7</v>
      </c>
      <c r="R11" s="24">
        <v>1</v>
      </c>
      <c r="S11" s="23" t="s">
        <v>403</v>
      </c>
      <c r="T11" s="46">
        <v>4</v>
      </c>
      <c r="U11" s="51"/>
      <c r="V11" s="7" t="s">
        <v>361</v>
      </c>
      <c r="W11" s="12">
        <v>7</v>
      </c>
      <c r="X11" s="24">
        <v>1</v>
      </c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8"/>
      <c r="J12" s="7"/>
      <c r="K12" s="46"/>
      <c r="L12" s="47"/>
      <c r="M12" s="102"/>
      <c r="N12" s="12"/>
      <c r="O12" s="8"/>
      <c r="P12" s="7"/>
      <c r="Q12" s="12"/>
      <c r="R12" s="24"/>
      <c r="S12" s="23"/>
      <c r="T12" s="46"/>
      <c r="U12" s="51"/>
      <c r="V12" s="7"/>
      <c r="W12" s="12"/>
      <c r="X12" s="24"/>
    </row>
    <row r="13" spans="1:24" ht="15.75">
      <c r="A13" s="23" t="s">
        <v>15</v>
      </c>
      <c r="B13" s="12">
        <v>6.5</v>
      </c>
      <c r="C13" s="8"/>
      <c r="D13" s="7" t="s">
        <v>453</v>
      </c>
      <c r="E13" s="12">
        <v>5.5</v>
      </c>
      <c r="F13" s="24">
        <v>-3</v>
      </c>
      <c r="G13" s="102" t="s">
        <v>244</v>
      </c>
      <c r="H13" s="12">
        <v>7.5</v>
      </c>
      <c r="I13" s="8">
        <v>5.5</v>
      </c>
      <c r="J13" s="7" t="s">
        <v>581</v>
      </c>
      <c r="K13" s="182">
        <v>5</v>
      </c>
      <c r="L13" s="157"/>
      <c r="M13" s="125" t="s">
        <v>292</v>
      </c>
      <c r="N13" s="203"/>
      <c r="O13" s="204"/>
      <c r="P13" s="7" t="s">
        <v>318</v>
      </c>
      <c r="Q13" s="12">
        <v>6</v>
      </c>
      <c r="R13" s="24"/>
      <c r="S13" s="23" t="s">
        <v>499</v>
      </c>
      <c r="T13" s="46">
        <v>6.5</v>
      </c>
      <c r="U13" s="51">
        <v>1</v>
      </c>
      <c r="V13" s="7" t="s">
        <v>369</v>
      </c>
      <c r="W13" s="12">
        <v>4.5</v>
      </c>
      <c r="X13" s="24"/>
    </row>
    <row r="14" spans="1:24" ht="15.75">
      <c r="A14" s="23" t="s">
        <v>616</v>
      </c>
      <c r="B14" s="12">
        <v>6</v>
      </c>
      <c r="C14" s="8"/>
      <c r="D14" s="7" t="s">
        <v>562</v>
      </c>
      <c r="E14" s="221">
        <v>5.5</v>
      </c>
      <c r="F14" s="158"/>
      <c r="G14" s="102" t="s">
        <v>245</v>
      </c>
      <c r="H14" s="12">
        <v>6</v>
      </c>
      <c r="I14" s="8"/>
      <c r="J14" s="106" t="s">
        <v>574</v>
      </c>
      <c r="K14" s="201"/>
      <c r="L14" s="202"/>
      <c r="M14" s="102" t="s">
        <v>295</v>
      </c>
      <c r="N14" s="12">
        <v>5.5</v>
      </c>
      <c r="O14" s="8"/>
      <c r="P14" s="7" t="s">
        <v>583</v>
      </c>
      <c r="Q14" s="12">
        <v>7</v>
      </c>
      <c r="R14" s="24"/>
      <c r="S14" s="23" t="s">
        <v>413</v>
      </c>
      <c r="T14" s="46">
        <v>7</v>
      </c>
      <c r="U14" s="51">
        <v>3</v>
      </c>
      <c r="V14" s="7" t="s">
        <v>366</v>
      </c>
      <c r="W14" s="12">
        <v>7</v>
      </c>
      <c r="X14" s="24">
        <v>2.5</v>
      </c>
    </row>
    <row r="15" spans="1:24" ht="15.75">
      <c r="A15" s="23" t="s">
        <v>486</v>
      </c>
      <c r="B15" s="12">
        <v>5</v>
      </c>
      <c r="C15" s="8"/>
      <c r="D15" s="7" t="s">
        <v>490</v>
      </c>
      <c r="E15" s="12">
        <v>5</v>
      </c>
      <c r="F15" s="24"/>
      <c r="G15" s="102" t="s">
        <v>249</v>
      </c>
      <c r="H15" s="12">
        <v>6.5</v>
      </c>
      <c r="I15" s="8">
        <v>3</v>
      </c>
      <c r="J15" s="7" t="s">
        <v>575</v>
      </c>
      <c r="K15" s="46">
        <v>7.5</v>
      </c>
      <c r="L15" s="47">
        <v>6</v>
      </c>
      <c r="M15" s="102" t="s">
        <v>496</v>
      </c>
      <c r="N15" s="12">
        <v>5.5</v>
      </c>
      <c r="O15" s="8">
        <v>3</v>
      </c>
      <c r="P15" s="7" t="s">
        <v>315</v>
      </c>
      <c r="Q15" s="12">
        <v>6</v>
      </c>
      <c r="R15" s="24"/>
      <c r="S15" s="23" t="s">
        <v>511</v>
      </c>
      <c r="T15" s="46">
        <v>7</v>
      </c>
      <c r="U15" s="51">
        <v>3</v>
      </c>
      <c r="V15" s="7" t="s">
        <v>367</v>
      </c>
      <c r="W15" s="12">
        <v>6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/>
      <c r="B17" s="37"/>
      <c r="C17" s="38"/>
      <c r="D17" s="39"/>
      <c r="E17" s="37"/>
      <c r="F17" s="40"/>
      <c r="G17" s="105" t="s">
        <v>621</v>
      </c>
      <c r="H17" s="37">
        <v>3</v>
      </c>
      <c r="I17" s="38"/>
      <c r="J17" s="39" t="s">
        <v>419</v>
      </c>
      <c r="K17" s="37">
        <v>6</v>
      </c>
      <c r="L17" s="40"/>
      <c r="M17" s="36" t="s">
        <v>283</v>
      </c>
      <c r="N17" s="37">
        <v>6</v>
      </c>
      <c r="O17" s="38"/>
      <c r="P17" s="39" t="s">
        <v>469</v>
      </c>
      <c r="Q17" s="37">
        <v>6.5</v>
      </c>
      <c r="R17" s="40"/>
      <c r="S17" s="36" t="s">
        <v>397</v>
      </c>
      <c r="T17" s="49">
        <v>6</v>
      </c>
      <c r="U17" s="53"/>
      <c r="V17" s="39" t="s">
        <v>612</v>
      </c>
      <c r="W17" s="37">
        <v>7</v>
      </c>
      <c r="X17" s="40"/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38"/>
      <c r="J18" s="39" t="s">
        <v>428</v>
      </c>
      <c r="K18" s="49">
        <v>5.5</v>
      </c>
      <c r="L18" s="50">
        <v>3</v>
      </c>
      <c r="M18" s="36" t="s">
        <v>274</v>
      </c>
      <c r="N18" s="37">
        <v>6</v>
      </c>
      <c r="O18" s="38"/>
      <c r="P18" s="39"/>
      <c r="Q18" s="37"/>
      <c r="R18" s="40"/>
      <c r="S18" s="36"/>
      <c r="T18" s="49"/>
      <c r="U18" s="53"/>
      <c r="V18" s="39" t="s">
        <v>622</v>
      </c>
      <c r="W18" s="37">
        <v>6.5</v>
      </c>
      <c r="X18" s="40">
        <v>-0.5</v>
      </c>
    </row>
    <row r="19" spans="1:24" ht="15.75">
      <c r="A19" s="36"/>
      <c r="B19" s="37"/>
      <c r="C19" s="38"/>
      <c r="D19" s="39"/>
      <c r="E19" s="37"/>
      <c r="F19" s="40"/>
      <c r="G19" s="105"/>
      <c r="H19" s="37"/>
      <c r="I19" s="38"/>
      <c r="J19" s="39"/>
      <c r="K19" s="49"/>
      <c r="L19" s="50"/>
      <c r="M19" s="36" t="s">
        <v>285</v>
      </c>
      <c r="N19" s="37">
        <v>5.5</v>
      </c>
      <c r="O19" s="38"/>
      <c r="P19" s="39"/>
      <c r="Q19" s="37"/>
      <c r="R19" s="40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08" t="s">
        <v>482</v>
      </c>
      <c r="K20" s="115"/>
      <c r="L20" s="116">
        <v>0</v>
      </c>
      <c r="M20" s="108" t="s">
        <v>482</v>
      </c>
      <c r="N20" s="109"/>
      <c r="O20" s="110">
        <v>1</v>
      </c>
      <c r="P20" s="108"/>
      <c r="Q20" s="109"/>
      <c r="R20" s="112"/>
      <c r="S20" s="108" t="s">
        <v>482</v>
      </c>
      <c r="T20" s="115"/>
      <c r="U20" s="117">
        <v>1</v>
      </c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08" t="s">
        <v>483</v>
      </c>
      <c r="K21" s="115">
        <f>SUM(K2,K7,K6,K17)</f>
        <v>23</v>
      </c>
      <c r="L21" s="116">
        <f>SUM(K21/4)</f>
        <v>5.75</v>
      </c>
      <c r="M21" s="108" t="s">
        <v>483</v>
      </c>
      <c r="N21" s="109">
        <f>SUM(N2,N4,N5,N7)</f>
        <v>24.5</v>
      </c>
      <c r="O21" s="110">
        <f>SUM(N21/4)</f>
        <v>6.125</v>
      </c>
      <c r="P21" s="108"/>
      <c r="Q21" s="109"/>
      <c r="R21" s="112"/>
      <c r="S21" s="108" t="s">
        <v>483</v>
      </c>
      <c r="T21" s="115">
        <f>SUM(T17,T4,T7,T6)</f>
        <v>24.5</v>
      </c>
      <c r="U21" s="117">
        <f>SUM(T21/4)</f>
        <v>6.125</v>
      </c>
      <c r="V21" s="111"/>
      <c r="W21" s="109"/>
      <c r="X21" s="112"/>
    </row>
    <row r="22" spans="1:24" ht="15">
      <c r="A22" s="26" t="s">
        <v>12</v>
      </c>
      <c r="B22" s="10">
        <v>5.5</v>
      </c>
      <c r="C22" s="9">
        <v>-3</v>
      </c>
      <c r="D22" s="11" t="s">
        <v>198</v>
      </c>
      <c r="E22" s="196"/>
      <c r="F22" s="206"/>
      <c r="G22" s="103" t="s">
        <v>223</v>
      </c>
      <c r="H22" s="196"/>
      <c r="I22" s="196"/>
      <c r="J22" s="11" t="s">
        <v>433</v>
      </c>
      <c r="K22" s="196"/>
      <c r="L22" s="218"/>
      <c r="M22" s="220" t="s">
        <v>272</v>
      </c>
      <c r="N22" s="10"/>
      <c r="O22" s="9"/>
      <c r="P22" s="11" t="s">
        <v>298</v>
      </c>
      <c r="Q22" s="10">
        <v>7</v>
      </c>
      <c r="R22" s="25">
        <v>-1</v>
      </c>
      <c r="S22" s="26" t="s">
        <v>397</v>
      </c>
      <c r="T22" s="54">
        <v>6</v>
      </c>
      <c r="U22" s="55"/>
      <c r="V22" s="11" t="s">
        <v>348</v>
      </c>
      <c r="W22" s="10">
        <v>5</v>
      </c>
      <c r="X22" s="25">
        <v>-4</v>
      </c>
    </row>
    <row r="23" spans="1:24" ht="15">
      <c r="A23" s="26" t="s">
        <v>24</v>
      </c>
      <c r="B23" s="10">
        <v>6</v>
      </c>
      <c r="C23" s="9"/>
      <c r="D23" s="11" t="s">
        <v>455</v>
      </c>
      <c r="E23" s="10">
        <v>7.5</v>
      </c>
      <c r="F23" s="25">
        <v>6</v>
      </c>
      <c r="G23" s="103" t="s">
        <v>247</v>
      </c>
      <c r="H23" s="196"/>
      <c r="I23" s="196"/>
      <c r="J23" s="11" t="s">
        <v>428</v>
      </c>
      <c r="K23" s="10">
        <v>5.5</v>
      </c>
      <c r="L23" s="134">
        <v>3</v>
      </c>
      <c r="M23" s="220" t="s">
        <v>276</v>
      </c>
      <c r="N23" s="10"/>
      <c r="O23" s="9"/>
      <c r="P23" s="11" t="s">
        <v>302</v>
      </c>
      <c r="Q23" s="10">
        <v>6.5</v>
      </c>
      <c r="R23" s="25"/>
      <c r="S23" s="26" t="s">
        <v>407</v>
      </c>
      <c r="T23" s="54">
        <v>7</v>
      </c>
      <c r="U23" s="55">
        <v>2.5</v>
      </c>
      <c r="V23" s="11" t="s">
        <v>368</v>
      </c>
      <c r="W23" s="196"/>
      <c r="X23" s="206"/>
    </row>
    <row r="24" spans="1:24" ht="15">
      <c r="A24" s="26" t="s">
        <v>373</v>
      </c>
      <c r="B24" s="10">
        <v>4.5</v>
      </c>
      <c r="C24" s="9">
        <v>-0.5</v>
      </c>
      <c r="D24" s="11" t="s">
        <v>454</v>
      </c>
      <c r="E24" s="10">
        <v>5.5</v>
      </c>
      <c r="F24" s="25"/>
      <c r="G24" s="103" t="s">
        <v>248</v>
      </c>
      <c r="H24" s="10">
        <v>5</v>
      </c>
      <c r="I24" s="10"/>
      <c r="J24" s="11" t="s">
        <v>521</v>
      </c>
      <c r="K24" s="196"/>
      <c r="L24" s="218"/>
      <c r="M24" s="220" t="s">
        <v>618</v>
      </c>
      <c r="N24" s="10"/>
      <c r="O24" s="9"/>
      <c r="P24" s="11" t="s">
        <v>301</v>
      </c>
      <c r="Q24" s="10">
        <v>6</v>
      </c>
      <c r="R24" s="25"/>
      <c r="S24" s="26" t="s">
        <v>405</v>
      </c>
      <c r="T24" s="54">
        <v>0.5</v>
      </c>
      <c r="U24" s="55"/>
      <c r="V24" s="11" t="s">
        <v>365</v>
      </c>
      <c r="W24" s="10">
        <v>5</v>
      </c>
      <c r="X24" s="25"/>
    </row>
    <row r="25" spans="1:24" ht="15">
      <c r="A25" s="26" t="s">
        <v>514</v>
      </c>
      <c r="B25" s="10">
        <v>6.5</v>
      </c>
      <c r="C25" s="9"/>
      <c r="D25" s="11" t="s">
        <v>215</v>
      </c>
      <c r="E25" s="10">
        <v>5</v>
      </c>
      <c r="F25" s="25"/>
      <c r="G25" s="103" t="s">
        <v>239</v>
      </c>
      <c r="H25" s="10">
        <v>6</v>
      </c>
      <c r="I25" s="10"/>
      <c r="J25" s="11" t="s">
        <v>430</v>
      </c>
      <c r="K25" s="10">
        <v>6.5</v>
      </c>
      <c r="L25" s="134"/>
      <c r="M25" s="220" t="s">
        <v>283</v>
      </c>
      <c r="N25" s="10"/>
      <c r="O25" s="9"/>
      <c r="P25" s="11" t="s">
        <v>312</v>
      </c>
      <c r="Q25" s="10">
        <v>6.5</v>
      </c>
      <c r="R25" s="25"/>
      <c r="S25" s="26" t="s">
        <v>550</v>
      </c>
      <c r="T25" s="54">
        <v>5.5</v>
      </c>
      <c r="U25" s="55"/>
      <c r="V25" s="11" t="s">
        <v>357</v>
      </c>
      <c r="W25" s="196"/>
      <c r="X25" s="206"/>
    </row>
    <row r="26" spans="1:24" ht="15">
      <c r="A26" s="26" t="s">
        <v>372</v>
      </c>
      <c r="B26" s="196"/>
      <c r="C26" s="197"/>
      <c r="D26" s="11" t="s">
        <v>209</v>
      </c>
      <c r="E26" s="10">
        <v>6</v>
      </c>
      <c r="F26" s="25"/>
      <c r="G26" s="103" t="s">
        <v>620</v>
      </c>
      <c r="H26" s="10">
        <v>7</v>
      </c>
      <c r="I26" s="10"/>
      <c r="J26" s="11" t="s">
        <v>421</v>
      </c>
      <c r="K26" s="10">
        <v>5.5</v>
      </c>
      <c r="L26" s="134"/>
      <c r="M26" s="220" t="s">
        <v>285</v>
      </c>
      <c r="N26" s="10"/>
      <c r="O26" s="9"/>
      <c r="P26" s="11" t="s">
        <v>309</v>
      </c>
      <c r="Q26" s="10">
        <v>5.5</v>
      </c>
      <c r="R26" s="25"/>
      <c r="S26" s="26" t="s">
        <v>411</v>
      </c>
      <c r="T26" s="54">
        <v>6</v>
      </c>
      <c r="U26" s="55">
        <v>0.5</v>
      </c>
      <c r="V26" s="11" t="s">
        <v>364</v>
      </c>
      <c r="W26" s="10">
        <v>7</v>
      </c>
      <c r="X26" s="25"/>
    </row>
    <row r="27" spans="1:24" ht="15">
      <c r="A27" s="26" t="s">
        <v>7</v>
      </c>
      <c r="B27" s="10">
        <v>7</v>
      </c>
      <c r="C27" s="9"/>
      <c r="D27" s="11" t="s">
        <v>199</v>
      </c>
      <c r="E27" s="10">
        <v>6</v>
      </c>
      <c r="F27" s="25"/>
      <c r="G27" s="103" t="s">
        <v>571</v>
      </c>
      <c r="H27" s="10"/>
      <c r="I27" s="10"/>
      <c r="J27" s="11" t="s">
        <v>432</v>
      </c>
      <c r="K27" s="196"/>
      <c r="L27" s="218"/>
      <c r="M27" s="220" t="s">
        <v>293</v>
      </c>
      <c r="N27" s="10"/>
      <c r="O27" s="9"/>
      <c r="P27" s="11" t="s">
        <v>317</v>
      </c>
      <c r="Q27" s="10">
        <v>5.5</v>
      </c>
      <c r="R27" s="25">
        <v>3</v>
      </c>
      <c r="S27" s="26" t="s">
        <v>497</v>
      </c>
      <c r="T27" s="54">
        <v>6</v>
      </c>
      <c r="U27" s="55">
        <v>-0.5</v>
      </c>
      <c r="V27" s="11" t="s">
        <v>554</v>
      </c>
      <c r="W27" s="196"/>
      <c r="X27" s="206"/>
    </row>
    <row r="28" spans="1:24" ht="15.75" thickBot="1">
      <c r="A28" s="27" t="s">
        <v>139</v>
      </c>
      <c r="B28" s="31">
        <v>6</v>
      </c>
      <c r="C28" s="29">
        <v>-0.5</v>
      </c>
      <c r="D28" s="31" t="s">
        <v>452</v>
      </c>
      <c r="E28" s="31">
        <v>7</v>
      </c>
      <c r="F28" s="30"/>
      <c r="G28" s="104" t="s">
        <v>232</v>
      </c>
      <c r="H28" s="31"/>
      <c r="I28" s="31"/>
      <c r="J28" s="28" t="s">
        <v>419</v>
      </c>
      <c r="K28" s="31">
        <v>6</v>
      </c>
      <c r="L28" s="135"/>
      <c r="M28" s="220" t="s">
        <v>290</v>
      </c>
      <c r="N28" s="31"/>
      <c r="O28" s="29"/>
      <c r="P28" s="28" t="s">
        <v>320</v>
      </c>
      <c r="Q28" s="207"/>
      <c r="R28" s="208"/>
      <c r="S28" s="27" t="s">
        <v>410</v>
      </c>
      <c r="T28" s="56">
        <v>7</v>
      </c>
      <c r="U28" s="57"/>
      <c r="V28" s="28" t="s">
        <v>354</v>
      </c>
      <c r="W28" s="31">
        <v>6.5</v>
      </c>
      <c r="X28" s="30">
        <v>-0.5</v>
      </c>
    </row>
    <row r="29" spans="1:24" ht="16.5" thickBot="1">
      <c r="A29" s="2" t="s">
        <v>0</v>
      </c>
      <c r="B29" s="1">
        <f>SUM(B2:C20)</f>
        <v>66</v>
      </c>
      <c r="C29" s="4"/>
      <c r="D29" s="2" t="s">
        <v>0</v>
      </c>
      <c r="E29" s="19">
        <f>SUM(E2:E19)+SUM(F2:F19)</f>
        <v>64.5</v>
      </c>
      <c r="F29" s="63"/>
      <c r="G29" s="2" t="s">
        <v>0</v>
      </c>
      <c r="H29" s="19">
        <f>SUM(H2:I20)</f>
        <v>76</v>
      </c>
      <c r="I29" s="4"/>
      <c r="J29" s="2" t="s">
        <v>0</v>
      </c>
      <c r="K29" s="44">
        <f>SUM(K2:L20)</f>
        <v>74.5</v>
      </c>
      <c r="L29" s="63"/>
      <c r="M29" s="128" t="s">
        <v>0</v>
      </c>
      <c r="N29" s="19">
        <f>SUM(N2:O20)</f>
        <v>67</v>
      </c>
      <c r="O29" s="4"/>
      <c r="P29" s="2" t="s">
        <v>0</v>
      </c>
      <c r="Q29" s="19">
        <f>SUM(Q2:R20)</f>
        <v>72.5</v>
      </c>
      <c r="R29" s="63"/>
      <c r="S29" s="2" t="s">
        <v>0</v>
      </c>
      <c r="T29" s="43">
        <f>SUM(T2:U20)</f>
        <v>74</v>
      </c>
      <c r="U29" s="4"/>
      <c r="V29" s="2" t="s">
        <v>0</v>
      </c>
      <c r="W29" s="19">
        <f>SUM(W2:X20)</f>
        <v>71.5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2</v>
      </c>
      <c r="I30" s="4"/>
      <c r="J30" s="3" t="s">
        <v>1</v>
      </c>
      <c r="K30" s="1">
        <f>IF(ISERROR(FLOOR(PRODUCT(SUM(K29,-60),1/6),1)),0,FLOOR(PRODUCT(SUM(K29,-60),1/6),1))</f>
        <v>2</v>
      </c>
      <c r="L30" s="63"/>
      <c r="M30" s="3" t="s">
        <v>1</v>
      </c>
      <c r="N30" s="1">
        <f>IF(ISERROR(FLOOR(PRODUCT(SUM(N29,-60),1/6),1)),0,FLOOR(PRODUCT(SUM(N29,-60),1/6),1))</f>
        <v>1</v>
      </c>
      <c r="O30" s="4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2</v>
      </c>
      <c r="U30" s="4"/>
      <c r="V30" s="3" t="s">
        <v>1</v>
      </c>
      <c r="W30" s="1">
        <f>IF(ISERROR(FLOOR(PRODUCT(SUM(W29,-60),1/6),1)),0,FLOOR(PRODUCT(SUM(W29,-60),1/6),1))</f>
        <v>1</v>
      </c>
      <c r="X30" s="63"/>
    </row>
    <row r="31" spans="1:24" ht="16.5" thickBo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">
        <v>23</v>
      </c>
      <c r="B32" s="15">
        <f>W30</f>
        <v>1</v>
      </c>
      <c r="C32" s="16"/>
      <c r="D32" s="13" t="str">
        <f>J1</f>
        <v>Shooters</v>
      </c>
      <c r="E32" s="14">
        <f>K30</f>
        <v>2</v>
      </c>
      <c r="F32" s="16"/>
      <c r="G32" s="14" t="str">
        <f>M1</f>
        <v>Gente Felice</v>
      </c>
      <c r="H32" s="15">
        <f>N30</f>
        <v>1</v>
      </c>
      <c r="I32" s="16"/>
      <c r="J32" s="14" t="str">
        <f>A1</f>
        <v>Euskal Herria</v>
      </c>
      <c r="K32" s="15">
        <f>B30</f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S1</f>
        <v>L.S.D.</v>
      </c>
      <c r="B33" s="14">
        <f>T30</f>
        <v>2</v>
      </c>
      <c r="C33" s="16"/>
      <c r="D33" s="14" t="str">
        <f>G1</f>
        <v>Amici di Mohammed</v>
      </c>
      <c r="E33" s="18">
        <f>H30</f>
        <v>2</v>
      </c>
      <c r="F33" s="16"/>
      <c r="G33" s="17" t="s">
        <v>26</v>
      </c>
      <c r="H33" s="14">
        <f>Q30</f>
        <v>2</v>
      </c>
      <c r="I33" s="16"/>
      <c r="J33" s="17" t="s">
        <v>10</v>
      </c>
      <c r="K33" s="14">
        <f>E30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66"/>
  <sheetViews>
    <sheetView zoomScale="80" zoomScaleNormal="80" workbookViewId="0" topLeftCell="A1">
      <selection activeCell="D23" sqref="D23"/>
    </sheetView>
  </sheetViews>
  <sheetFormatPr defaultColWidth="9.140625" defaultRowHeight="12.75"/>
  <cols>
    <col min="1" max="1" width="23.00390625" style="0" customWidth="1"/>
    <col min="3" max="3" width="12.421875" style="240" customWidth="1"/>
    <col min="4" max="4" width="18.28125" style="0" customWidth="1"/>
    <col min="7" max="7" width="18.140625" style="0" customWidth="1"/>
    <col min="10" max="10" width="23.57421875" style="0" customWidth="1"/>
    <col min="12" max="12" width="9.140625" style="235" customWidth="1"/>
  </cols>
  <sheetData>
    <row r="1" spans="1:11" ht="15" thickBot="1">
      <c r="A1" s="251" t="s">
        <v>6</v>
      </c>
      <c r="B1" s="250"/>
      <c r="C1" s="236"/>
      <c r="D1" s="251" t="s">
        <v>10</v>
      </c>
      <c r="E1" s="250"/>
      <c r="F1" s="64"/>
      <c r="G1" s="251" t="s">
        <v>11</v>
      </c>
      <c r="H1" s="250"/>
      <c r="I1" s="64"/>
      <c r="J1" s="251" t="s">
        <v>25</v>
      </c>
      <c r="K1" s="250"/>
    </row>
    <row r="2" spans="1:11" ht="15" thickBot="1">
      <c r="A2" s="91" t="s">
        <v>4</v>
      </c>
      <c r="B2" s="91" t="s">
        <v>5</v>
      </c>
      <c r="C2" s="236"/>
      <c r="D2" s="91" t="s">
        <v>4</v>
      </c>
      <c r="E2" s="91" t="s">
        <v>5</v>
      </c>
      <c r="F2" s="64"/>
      <c r="G2" s="91" t="s">
        <v>4</v>
      </c>
      <c r="H2" s="91" t="s">
        <v>5</v>
      </c>
      <c r="I2" s="64"/>
      <c r="J2" s="91" t="s">
        <v>4</v>
      </c>
      <c r="K2" s="91" t="s">
        <v>5</v>
      </c>
    </row>
    <row r="3" spans="1:11" ht="14.25">
      <c r="A3" s="80" t="s">
        <v>156</v>
      </c>
      <c r="B3" s="184">
        <v>39</v>
      </c>
      <c r="C3" s="237"/>
      <c r="D3" s="80" t="s">
        <v>195</v>
      </c>
      <c r="E3" s="184">
        <v>3</v>
      </c>
      <c r="F3" s="79"/>
      <c r="G3" s="80" t="s">
        <v>223</v>
      </c>
      <c r="H3" s="184">
        <v>20</v>
      </c>
      <c r="I3" s="79"/>
      <c r="J3" s="80" t="s">
        <v>251</v>
      </c>
      <c r="K3" s="81">
        <v>1</v>
      </c>
    </row>
    <row r="4" spans="1:11" ht="14.25">
      <c r="A4" s="82" t="s">
        <v>158</v>
      </c>
      <c r="B4" s="185">
        <v>1</v>
      </c>
      <c r="C4" s="237"/>
      <c r="D4" s="82" t="s">
        <v>196</v>
      </c>
      <c r="E4" s="185">
        <v>17</v>
      </c>
      <c r="F4" s="79"/>
      <c r="G4" s="82" t="s">
        <v>588</v>
      </c>
      <c r="H4" s="185">
        <v>22</v>
      </c>
      <c r="I4" s="79">
        <v>-20</v>
      </c>
      <c r="J4" s="82" t="s">
        <v>252</v>
      </c>
      <c r="K4" s="83">
        <v>1</v>
      </c>
    </row>
    <row r="5" spans="1:11" ht="15" thickBot="1">
      <c r="A5" s="84" t="s">
        <v>666</v>
      </c>
      <c r="B5" s="186">
        <v>1</v>
      </c>
      <c r="C5" s="237">
        <v>11</v>
      </c>
      <c r="D5" s="84" t="s">
        <v>198</v>
      </c>
      <c r="E5" s="186">
        <v>10</v>
      </c>
      <c r="F5" s="79"/>
      <c r="G5" s="84" t="s">
        <v>745</v>
      </c>
      <c r="H5" s="186">
        <v>6</v>
      </c>
      <c r="I5" s="79"/>
      <c r="J5" s="84" t="s">
        <v>253</v>
      </c>
      <c r="K5" s="85">
        <v>20</v>
      </c>
    </row>
    <row r="6" spans="1:11" ht="14.25">
      <c r="A6" s="80" t="s">
        <v>738</v>
      </c>
      <c r="B6" s="184">
        <v>1</v>
      </c>
      <c r="C6" s="237"/>
      <c r="D6" s="80" t="s">
        <v>199</v>
      </c>
      <c r="E6" s="184">
        <v>5</v>
      </c>
      <c r="F6" s="79"/>
      <c r="G6" s="80" t="s">
        <v>226</v>
      </c>
      <c r="H6" s="184">
        <v>6</v>
      </c>
      <c r="I6" s="79"/>
      <c r="J6" s="80" t="s">
        <v>254</v>
      </c>
      <c r="K6" s="81">
        <v>28</v>
      </c>
    </row>
    <row r="7" spans="1:11" ht="14.25">
      <c r="A7" s="82" t="s">
        <v>667</v>
      </c>
      <c r="B7" s="185">
        <v>1</v>
      </c>
      <c r="C7" s="237">
        <v>7</v>
      </c>
      <c r="D7" s="82" t="s">
        <v>200</v>
      </c>
      <c r="E7" s="185">
        <v>3</v>
      </c>
      <c r="F7" s="79"/>
      <c r="G7" s="82" t="s">
        <v>680</v>
      </c>
      <c r="H7" s="185">
        <v>1</v>
      </c>
      <c r="I7" s="79">
        <v>3</v>
      </c>
      <c r="J7" s="82" t="s">
        <v>730</v>
      </c>
      <c r="K7" s="83">
        <v>2</v>
      </c>
    </row>
    <row r="8" spans="1:11" ht="14.25">
      <c r="A8" s="82" t="s">
        <v>668</v>
      </c>
      <c r="B8" s="185">
        <v>1</v>
      </c>
      <c r="C8" s="237">
        <v>5</v>
      </c>
      <c r="D8" s="82" t="s">
        <v>202</v>
      </c>
      <c r="E8" s="185">
        <v>22</v>
      </c>
      <c r="F8" s="79"/>
      <c r="G8" s="82" t="s">
        <v>677</v>
      </c>
      <c r="H8" s="185">
        <v>1</v>
      </c>
      <c r="I8" s="79">
        <v>7</v>
      </c>
      <c r="J8" s="82" t="s">
        <v>256</v>
      </c>
      <c r="K8" s="83">
        <v>4</v>
      </c>
    </row>
    <row r="9" spans="1:11" ht="14.25">
      <c r="A9" s="82" t="s">
        <v>166</v>
      </c>
      <c r="B9" s="185">
        <v>1</v>
      </c>
      <c r="C9" s="237"/>
      <c r="D9" s="82" t="s">
        <v>305</v>
      </c>
      <c r="E9" s="185"/>
      <c r="F9" s="79">
        <v>5</v>
      </c>
      <c r="G9" s="82" t="s">
        <v>678</v>
      </c>
      <c r="H9" s="185">
        <v>1</v>
      </c>
      <c r="I9" s="79">
        <v>3</v>
      </c>
      <c r="J9" s="82" t="s">
        <v>257</v>
      </c>
      <c r="K9" s="83">
        <v>6</v>
      </c>
    </row>
    <row r="10" spans="1:11" ht="14.25">
      <c r="A10" s="82" t="s">
        <v>733</v>
      </c>
      <c r="B10" s="185">
        <v>2</v>
      </c>
      <c r="C10" s="237"/>
      <c r="D10" s="82" t="s">
        <v>204</v>
      </c>
      <c r="E10" s="185">
        <v>4</v>
      </c>
      <c r="F10" s="79"/>
      <c r="G10" s="82" t="s">
        <v>230</v>
      </c>
      <c r="H10" s="185">
        <v>12</v>
      </c>
      <c r="I10" s="79"/>
      <c r="J10" s="82" t="s">
        <v>258</v>
      </c>
      <c r="K10" s="83">
        <v>1</v>
      </c>
    </row>
    <row r="11" spans="1:11" ht="14.25">
      <c r="A11" s="82" t="s">
        <v>169</v>
      </c>
      <c r="B11" s="185">
        <v>5</v>
      </c>
      <c r="C11" s="237"/>
      <c r="D11" s="82" t="s">
        <v>205</v>
      </c>
      <c r="E11" s="185">
        <v>6</v>
      </c>
      <c r="F11" s="79"/>
      <c r="G11" s="82" t="s">
        <v>679</v>
      </c>
      <c r="H11" s="185">
        <v>3</v>
      </c>
      <c r="I11" s="79">
        <v>1</v>
      </c>
      <c r="J11" s="82" t="s">
        <v>259</v>
      </c>
      <c r="K11" s="83">
        <v>3</v>
      </c>
    </row>
    <row r="12" spans="1:11" ht="14.25">
      <c r="A12" s="82" t="s">
        <v>171</v>
      </c>
      <c r="B12" s="185">
        <v>17</v>
      </c>
      <c r="C12" s="237"/>
      <c r="D12" s="82" t="s">
        <v>206</v>
      </c>
      <c r="E12" s="185">
        <v>6</v>
      </c>
      <c r="F12" s="79"/>
      <c r="G12" s="82" t="s">
        <v>232</v>
      </c>
      <c r="H12" s="185">
        <v>1</v>
      </c>
      <c r="I12" s="79"/>
      <c r="J12" s="82" t="s">
        <v>260</v>
      </c>
      <c r="K12" s="83">
        <v>26</v>
      </c>
    </row>
    <row r="13" spans="1:11" ht="15" thickBot="1">
      <c r="A13" s="84" t="s">
        <v>172</v>
      </c>
      <c r="B13" s="186">
        <v>2</v>
      </c>
      <c r="C13" s="237"/>
      <c r="D13" s="84" t="s">
        <v>207</v>
      </c>
      <c r="E13" s="186">
        <v>2</v>
      </c>
      <c r="F13" s="79"/>
      <c r="G13" s="84" t="s">
        <v>234</v>
      </c>
      <c r="H13" s="186">
        <v>2</v>
      </c>
      <c r="I13" s="79"/>
      <c r="J13" s="84" t="s">
        <v>737</v>
      </c>
      <c r="K13" s="85">
        <v>3</v>
      </c>
    </row>
    <row r="14" spans="1:11" ht="14.25">
      <c r="A14" s="82" t="s">
        <v>174</v>
      </c>
      <c r="B14" s="185">
        <v>1</v>
      </c>
      <c r="C14" s="237"/>
      <c r="D14" s="82" t="s">
        <v>208</v>
      </c>
      <c r="E14" s="185">
        <v>1</v>
      </c>
      <c r="F14" s="79"/>
      <c r="G14" s="82" t="s">
        <v>235</v>
      </c>
      <c r="H14" s="185">
        <v>1</v>
      </c>
      <c r="I14" s="79">
        <v>6</v>
      </c>
      <c r="J14" s="92" t="s">
        <v>262</v>
      </c>
      <c r="K14" s="83">
        <v>3</v>
      </c>
    </row>
    <row r="15" spans="1:11" ht="14.25">
      <c r="A15" s="82" t="s">
        <v>732</v>
      </c>
      <c r="B15" s="185">
        <v>1</v>
      </c>
      <c r="C15" s="237"/>
      <c r="D15" s="82" t="s">
        <v>209</v>
      </c>
      <c r="E15" s="185">
        <v>16</v>
      </c>
      <c r="F15" s="79"/>
      <c r="G15" s="82" t="s">
        <v>681</v>
      </c>
      <c r="H15" s="185">
        <v>26</v>
      </c>
      <c r="I15" s="79">
        <v>-20</v>
      </c>
      <c r="J15" s="93" t="s">
        <v>263</v>
      </c>
      <c r="K15" s="83">
        <v>18</v>
      </c>
    </row>
    <row r="16" spans="1:11" ht="14.25">
      <c r="A16" s="82" t="s">
        <v>669</v>
      </c>
      <c r="B16" s="185">
        <v>1</v>
      </c>
      <c r="C16" s="237">
        <v>5</v>
      </c>
      <c r="D16" s="82" t="s">
        <v>210</v>
      </c>
      <c r="E16" s="185">
        <v>10</v>
      </c>
      <c r="F16" s="79"/>
      <c r="G16" s="82" t="s">
        <v>238</v>
      </c>
      <c r="H16" s="185">
        <v>14</v>
      </c>
      <c r="I16" s="79"/>
      <c r="J16" s="93" t="s">
        <v>264</v>
      </c>
      <c r="K16" s="83">
        <v>2</v>
      </c>
    </row>
    <row r="17" spans="1:11" ht="14.25">
      <c r="A17" s="82" t="s">
        <v>177</v>
      </c>
      <c r="B17" s="185">
        <v>1</v>
      </c>
      <c r="C17" s="237"/>
      <c r="D17" s="82" t="s">
        <v>211</v>
      </c>
      <c r="E17" s="185">
        <v>32</v>
      </c>
      <c r="F17" s="79"/>
      <c r="G17" s="82" t="s">
        <v>682</v>
      </c>
      <c r="H17" s="185">
        <v>30</v>
      </c>
      <c r="I17" s="79">
        <v>-14</v>
      </c>
      <c r="J17" s="93" t="s">
        <v>265</v>
      </c>
      <c r="K17" s="83">
        <v>21</v>
      </c>
    </row>
    <row r="18" spans="1:11" ht="14.25">
      <c r="A18" s="82" t="s">
        <v>179</v>
      </c>
      <c r="B18" s="185">
        <v>30</v>
      </c>
      <c r="C18" s="237"/>
      <c r="D18" s="82" t="s">
        <v>212</v>
      </c>
      <c r="E18" s="185">
        <v>23</v>
      </c>
      <c r="F18" s="79"/>
      <c r="G18" s="82" t="s">
        <v>683</v>
      </c>
      <c r="H18" s="185">
        <v>1</v>
      </c>
      <c r="I18" s="79">
        <v>9</v>
      </c>
      <c r="J18" s="93" t="s">
        <v>266</v>
      </c>
      <c r="K18" s="83">
        <v>25</v>
      </c>
    </row>
    <row r="19" spans="1:11" ht="14.25">
      <c r="A19" s="82" t="s">
        <v>181</v>
      </c>
      <c r="B19" s="185">
        <v>30</v>
      </c>
      <c r="C19" s="237"/>
      <c r="D19" s="82" t="s">
        <v>213</v>
      </c>
      <c r="E19" s="185">
        <v>11</v>
      </c>
      <c r="F19" s="79"/>
      <c r="G19" s="82" t="s">
        <v>241</v>
      </c>
      <c r="H19" s="185">
        <v>14</v>
      </c>
      <c r="I19" s="79"/>
      <c r="J19" s="93" t="s">
        <v>267</v>
      </c>
      <c r="K19" s="83">
        <v>3</v>
      </c>
    </row>
    <row r="20" spans="1:11" ht="14.25">
      <c r="A20" s="82" t="s">
        <v>670</v>
      </c>
      <c r="B20" s="185">
        <v>1</v>
      </c>
      <c r="C20" s="237">
        <v>5</v>
      </c>
      <c r="D20" s="82" t="s">
        <v>214</v>
      </c>
      <c r="E20" s="185">
        <v>5</v>
      </c>
      <c r="F20" s="79"/>
      <c r="G20" s="82" t="s">
        <v>242</v>
      </c>
      <c r="H20" s="185">
        <v>1</v>
      </c>
      <c r="I20" s="79"/>
      <c r="J20" s="93" t="s">
        <v>735</v>
      </c>
      <c r="K20" s="83">
        <v>1</v>
      </c>
    </row>
    <row r="21" spans="1:11" ht="15" thickBot="1">
      <c r="A21" s="82" t="s">
        <v>671</v>
      </c>
      <c r="B21" s="185">
        <v>1</v>
      </c>
      <c r="C21" s="237">
        <v>10</v>
      </c>
      <c r="D21" s="82" t="s">
        <v>311</v>
      </c>
      <c r="E21" s="185">
        <v>1</v>
      </c>
      <c r="F21" s="79">
        <v>-1</v>
      </c>
      <c r="G21" s="82" t="s">
        <v>243</v>
      </c>
      <c r="H21" s="185">
        <v>30</v>
      </c>
      <c r="I21" s="79"/>
      <c r="J21" s="94" t="s">
        <v>269</v>
      </c>
      <c r="K21" s="83">
        <v>20</v>
      </c>
    </row>
    <row r="22" spans="1:11" ht="14.25">
      <c r="A22" s="80" t="s">
        <v>187</v>
      </c>
      <c r="B22" s="184">
        <v>33</v>
      </c>
      <c r="C22" s="237"/>
      <c r="D22" s="80" t="s">
        <v>317</v>
      </c>
      <c r="E22" s="184"/>
      <c r="F22" s="79">
        <v>4</v>
      </c>
      <c r="G22" s="80" t="s">
        <v>244</v>
      </c>
      <c r="H22" s="184">
        <v>250</v>
      </c>
      <c r="I22" s="79"/>
      <c r="J22" s="80" t="s">
        <v>731</v>
      </c>
      <c r="K22" s="81">
        <v>41</v>
      </c>
    </row>
    <row r="23" spans="1:11" ht="14.25">
      <c r="A23" s="82" t="s">
        <v>245</v>
      </c>
      <c r="B23" s="185">
        <v>5</v>
      </c>
      <c r="C23" s="237">
        <v>2</v>
      </c>
      <c r="D23" s="82" t="s">
        <v>217</v>
      </c>
      <c r="E23" s="185">
        <v>25</v>
      </c>
      <c r="F23" s="79"/>
      <c r="G23" s="82" t="s">
        <v>684</v>
      </c>
      <c r="H23" s="185">
        <v>27</v>
      </c>
      <c r="I23" s="79">
        <v>-7</v>
      </c>
      <c r="J23" s="82" t="s">
        <v>591</v>
      </c>
      <c r="K23" s="83">
        <v>1</v>
      </c>
    </row>
    <row r="24" spans="1:11" ht="14.25">
      <c r="A24" s="82" t="s">
        <v>189</v>
      </c>
      <c r="B24" s="185">
        <v>120</v>
      </c>
      <c r="C24" s="237"/>
      <c r="D24" s="82" t="s">
        <v>218</v>
      </c>
      <c r="E24" s="185">
        <v>1</v>
      </c>
      <c r="F24" s="79"/>
      <c r="G24" s="82" t="s">
        <v>685</v>
      </c>
      <c r="H24" s="185">
        <v>1</v>
      </c>
      <c r="I24" s="79">
        <v>3</v>
      </c>
      <c r="J24" s="82" t="s">
        <v>581</v>
      </c>
      <c r="K24" s="83">
        <v>48</v>
      </c>
    </row>
    <row r="25" spans="1:11" ht="14.25">
      <c r="A25" s="82" t="s">
        <v>191</v>
      </c>
      <c r="B25" s="185">
        <v>175</v>
      </c>
      <c r="C25" s="237"/>
      <c r="D25" s="82" t="s">
        <v>219</v>
      </c>
      <c r="E25" s="185">
        <v>40</v>
      </c>
      <c r="F25" s="79"/>
      <c r="G25" s="82" t="s">
        <v>247</v>
      </c>
      <c r="H25" s="185">
        <v>1</v>
      </c>
      <c r="I25" s="79"/>
      <c r="J25" s="82" t="s">
        <v>592</v>
      </c>
      <c r="K25" s="83">
        <v>1</v>
      </c>
    </row>
    <row r="26" spans="1:11" ht="14.25">
      <c r="A26" s="82" t="s">
        <v>192</v>
      </c>
      <c r="B26" s="185">
        <v>1</v>
      </c>
      <c r="C26" s="237"/>
      <c r="D26" s="82" t="s">
        <v>221</v>
      </c>
      <c r="E26" s="185">
        <v>180</v>
      </c>
      <c r="F26" s="79"/>
      <c r="G26" s="82" t="s">
        <v>248</v>
      </c>
      <c r="H26" s="185">
        <v>1</v>
      </c>
      <c r="I26" s="79">
        <v>12</v>
      </c>
      <c r="J26" s="82" t="s">
        <v>625</v>
      </c>
      <c r="K26" s="83">
        <v>29</v>
      </c>
    </row>
    <row r="27" spans="1:11" ht="15" thickBot="1">
      <c r="A27" s="84" t="s">
        <v>672</v>
      </c>
      <c r="B27" s="186">
        <v>1</v>
      </c>
      <c r="C27" s="237">
        <v>-127</v>
      </c>
      <c r="D27" s="84" t="s">
        <v>222</v>
      </c>
      <c r="E27" s="186">
        <v>40</v>
      </c>
      <c r="F27" s="79"/>
      <c r="G27" s="84" t="s">
        <v>717</v>
      </c>
      <c r="H27" s="186">
        <v>1</v>
      </c>
      <c r="I27" s="79">
        <v>19</v>
      </c>
      <c r="J27" s="84" t="s">
        <v>626</v>
      </c>
      <c r="K27" s="85">
        <v>190</v>
      </c>
    </row>
    <row r="28" spans="1:11" ht="14.25">
      <c r="A28" s="72" t="s">
        <v>673</v>
      </c>
      <c r="B28" s="77"/>
      <c r="C28" s="238">
        <v>100</v>
      </c>
      <c r="D28" s="72" t="s">
        <v>673</v>
      </c>
      <c r="E28" s="77"/>
      <c r="F28" s="238">
        <v>100</v>
      </c>
      <c r="G28" s="72" t="s">
        <v>673</v>
      </c>
      <c r="H28" s="77"/>
      <c r="I28" s="65">
        <v>100</v>
      </c>
      <c r="J28" s="72" t="s">
        <v>673</v>
      </c>
      <c r="K28" s="77"/>
    </row>
    <row r="29" spans="1:12" ht="14.25">
      <c r="A29" s="241" t="s">
        <v>674</v>
      </c>
      <c r="B29" s="77"/>
      <c r="C29" s="238">
        <v>29</v>
      </c>
      <c r="D29" s="241" t="s">
        <v>674</v>
      </c>
      <c r="E29" s="77"/>
      <c r="F29" s="238">
        <v>9</v>
      </c>
      <c r="G29" s="241" t="s">
        <v>674</v>
      </c>
      <c r="H29" s="77"/>
      <c r="I29" s="65">
        <v>18</v>
      </c>
      <c r="J29" s="241" t="s">
        <v>674</v>
      </c>
      <c r="K29" s="77"/>
      <c r="L29" s="235">
        <v>2</v>
      </c>
    </row>
    <row r="30" spans="1:11" ht="14.25">
      <c r="A30" s="241" t="s">
        <v>676</v>
      </c>
      <c r="B30" s="77"/>
      <c r="C30" s="238"/>
      <c r="D30" s="241" t="s">
        <v>676</v>
      </c>
      <c r="E30" s="77"/>
      <c r="F30" s="238">
        <v>-100</v>
      </c>
      <c r="G30" s="241" t="s">
        <v>676</v>
      </c>
      <c r="H30" s="77"/>
      <c r="I30" s="65"/>
      <c r="J30" s="241" t="s">
        <v>676</v>
      </c>
      <c r="K30" s="77"/>
    </row>
    <row r="31" spans="1:11" ht="14.25">
      <c r="A31" s="241" t="s">
        <v>675</v>
      </c>
      <c r="B31" s="77"/>
      <c r="C31" s="238">
        <f>SUM(C3:C30)</f>
        <v>47</v>
      </c>
      <c r="D31" s="241" t="s">
        <v>675</v>
      </c>
      <c r="E31" s="77"/>
      <c r="F31" s="238">
        <f>SUM(F3:F30)</f>
        <v>17</v>
      </c>
      <c r="G31" s="241" t="s">
        <v>675</v>
      </c>
      <c r="H31" s="77"/>
      <c r="I31" s="65">
        <f>SUM(I3:I30)</f>
        <v>120</v>
      </c>
      <c r="J31" s="241" t="s">
        <v>675</v>
      </c>
      <c r="K31" s="77"/>
    </row>
    <row r="32" spans="1:11" ht="14.25">
      <c r="A32" s="72" t="s">
        <v>0</v>
      </c>
      <c r="B32" s="71">
        <f>SUM(B3:B27)</f>
        <v>472</v>
      </c>
      <c r="D32" s="72" t="s">
        <v>0</v>
      </c>
      <c r="E32" s="71">
        <f>SUM(E3:E27)</f>
        <v>463</v>
      </c>
      <c r="G32" s="72" t="s">
        <v>0</v>
      </c>
      <c r="H32" s="71">
        <f>SUM(H3:H27)</f>
        <v>473</v>
      </c>
      <c r="I32" s="65"/>
      <c r="J32" s="72" t="s">
        <v>0</v>
      </c>
      <c r="K32" s="71">
        <f>SUM(K3:K27)</f>
        <v>498</v>
      </c>
    </row>
    <row r="33" spans="1:11" ht="15">
      <c r="A33" s="66"/>
      <c r="B33" s="68"/>
      <c r="C33" s="239"/>
      <c r="D33" s="66"/>
      <c r="E33" s="68"/>
      <c r="F33" s="69"/>
      <c r="G33" s="66"/>
      <c r="H33" s="68"/>
      <c r="I33" s="69"/>
      <c r="J33" s="66"/>
      <c r="K33" s="68"/>
    </row>
    <row r="34" spans="1:11" ht="15.75" thickBot="1">
      <c r="A34" s="66"/>
      <c r="B34" s="68"/>
      <c r="C34" s="239"/>
      <c r="D34" s="66"/>
      <c r="E34" s="68"/>
      <c r="F34" s="69"/>
      <c r="G34" s="66"/>
      <c r="H34" s="68"/>
      <c r="I34" s="69"/>
      <c r="J34" s="66"/>
      <c r="K34" s="68"/>
    </row>
    <row r="35" spans="1:11" ht="15" thickBot="1">
      <c r="A35" s="249" t="s">
        <v>16</v>
      </c>
      <c r="B35" s="250"/>
      <c r="C35" s="236"/>
      <c r="D35" s="249" t="s">
        <v>26</v>
      </c>
      <c r="E35" s="250"/>
      <c r="F35" s="64"/>
      <c r="G35" s="249" t="s">
        <v>149</v>
      </c>
      <c r="H35" s="250"/>
      <c r="I35" s="64"/>
      <c r="J35" s="249" t="s">
        <v>148</v>
      </c>
      <c r="K35" s="250"/>
    </row>
    <row r="36" spans="1:11" ht="15" thickBot="1">
      <c r="A36" s="75" t="s">
        <v>4</v>
      </c>
      <c r="B36" s="75" t="s">
        <v>5</v>
      </c>
      <c r="C36" s="236"/>
      <c r="D36" s="75" t="s">
        <v>4</v>
      </c>
      <c r="E36" s="75" t="s">
        <v>5</v>
      </c>
      <c r="F36" s="64"/>
      <c r="G36" s="75" t="s">
        <v>4</v>
      </c>
      <c r="H36" s="75" t="s">
        <v>5</v>
      </c>
      <c r="I36" s="64"/>
      <c r="J36" s="75" t="s">
        <v>4</v>
      </c>
      <c r="K36" s="75" t="s">
        <v>5</v>
      </c>
    </row>
    <row r="37" spans="1:11" ht="14.25">
      <c r="A37" s="80" t="s">
        <v>271</v>
      </c>
      <c r="B37" s="81">
        <v>18</v>
      </c>
      <c r="C37" s="237"/>
      <c r="D37" s="80" t="s">
        <v>296</v>
      </c>
      <c r="E37" s="184">
        <v>25</v>
      </c>
      <c r="F37" s="79"/>
      <c r="G37" s="86" t="s">
        <v>321</v>
      </c>
      <c r="H37" s="184">
        <v>15</v>
      </c>
      <c r="I37" s="79"/>
      <c r="J37" s="80" t="s">
        <v>346</v>
      </c>
      <c r="K37" s="184">
        <v>1</v>
      </c>
    </row>
    <row r="38" spans="1:12" ht="14.25">
      <c r="A38" s="82" t="s">
        <v>272</v>
      </c>
      <c r="B38" s="83">
        <v>16</v>
      </c>
      <c r="C38" s="237"/>
      <c r="D38" s="82" t="s">
        <v>690</v>
      </c>
      <c r="E38" s="185">
        <v>1</v>
      </c>
      <c r="F38" s="79">
        <v>0</v>
      </c>
      <c r="G38" s="82" t="s">
        <v>322</v>
      </c>
      <c r="H38" s="185">
        <v>35</v>
      </c>
      <c r="I38" s="79"/>
      <c r="J38" s="82" t="s">
        <v>697</v>
      </c>
      <c r="K38" s="185">
        <v>1</v>
      </c>
      <c r="L38" s="235">
        <v>0</v>
      </c>
    </row>
    <row r="39" spans="1:11" ht="15" thickBot="1">
      <c r="A39" s="84" t="s">
        <v>273</v>
      </c>
      <c r="B39" s="85">
        <v>2</v>
      </c>
      <c r="C39" s="237"/>
      <c r="D39" s="84" t="s">
        <v>691</v>
      </c>
      <c r="E39" s="186">
        <v>5</v>
      </c>
      <c r="F39" s="79">
        <v>3</v>
      </c>
      <c r="G39" s="84" t="s">
        <v>323</v>
      </c>
      <c r="H39" s="186">
        <v>7</v>
      </c>
      <c r="I39" s="79"/>
      <c r="J39" s="84" t="s">
        <v>348</v>
      </c>
      <c r="K39" s="186">
        <v>13</v>
      </c>
    </row>
    <row r="40" spans="1:11" ht="14.25">
      <c r="A40" s="80" t="s">
        <v>274</v>
      </c>
      <c r="B40" s="81">
        <v>16</v>
      </c>
      <c r="C40" s="237"/>
      <c r="D40" s="95" t="s">
        <v>299</v>
      </c>
      <c r="E40" s="184">
        <v>7</v>
      </c>
      <c r="F40" s="79"/>
      <c r="G40" s="86" t="s">
        <v>324</v>
      </c>
      <c r="H40" s="184">
        <v>2</v>
      </c>
      <c r="I40" s="79"/>
      <c r="J40" s="80" t="s">
        <v>349</v>
      </c>
      <c r="K40" s="184">
        <v>3</v>
      </c>
    </row>
    <row r="41" spans="1:11" ht="14.25">
      <c r="A41" s="82" t="s">
        <v>277</v>
      </c>
      <c r="B41" s="83">
        <v>1</v>
      </c>
      <c r="C41" s="237">
        <v>3</v>
      </c>
      <c r="D41" s="93" t="s">
        <v>300</v>
      </c>
      <c r="E41" s="185">
        <v>13</v>
      </c>
      <c r="F41" s="79"/>
      <c r="G41" s="82" t="s">
        <v>325</v>
      </c>
      <c r="H41" s="185">
        <v>1</v>
      </c>
      <c r="I41" s="79"/>
      <c r="J41" s="82" t="s">
        <v>350</v>
      </c>
      <c r="K41" s="185">
        <v>10</v>
      </c>
    </row>
    <row r="42" spans="1:11" ht="14.25">
      <c r="A42" s="82" t="s">
        <v>276</v>
      </c>
      <c r="B42" s="83">
        <v>2</v>
      </c>
      <c r="C42" s="237"/>
      <c r="D42" s="93" t="s">
        <v>301</v>
      </c>
      <c r="E42" s="185">
        <v>1</v>
      </c>
      <c r="F42" s="79"/>
      <c r="G42" s="82" t="s">
        <v>326</v>
      </c>
      <c r="H42" s="185">
        <v>7</v>
      </c>
      <c r="I42" s="79"/>
      <c r="J42" s="82" t="s">
        <v>351</v>
      </c>
      <c r="K42" s="185">
        <v>3</v>
      </c>
    </row>
    <row r="43" spans="1:11" ht="14.25">
      <c r="A43" s="82" t="s">
        <v>686</v>
      </c>
      <c r="B43" s="83">
        <v>6</v>
      </c>
      <c r="C43" s="237">
        <v>0</v>
      </c>
      <c r="D43" s="93" t="s">
        <v>302</v>
      </c>
      <c r="E43" s="185">
        <v>1</v>
      </c>
      <c r="F43" s="79"/>
      <c r="G43" s="82" t="s">
        <v>695</v>
      </c>
      <c r="H43" s="185">
        <v>30</v>
      </c>
      <c r="I43" s="79">
        <v>-25</v>
      </c>
      <c r="J43" s="82" t="s">
        <v>352</v>
      </c>
      <c r="K43" s="185">
        <v>2</v>
      </c>
    </row>
    <row r="44" spans="1:11" ht="14.25">
      <c r="A44" s="82" t="s">
        <v>278</v>
      </c>
      <c r="B44" s="83">
        <v>19</v>
      </c>
      <c r="C44" s="237"/>
      <c r="D44" s="93" t="s">
        <v>303</v>
      </c>
      <c r="E44" s="185">
        <v>1</v>
      </c>
      <c r="F44" s="79"/>
      <c r="G44" s="82" t="s">
        <v>701</v>
      </c>
      <c r="H44" s="185">
        <v>1</v>
      </c>
      <c r="I44" s="79">
        <v>3</v>
      </c>
      <c r="J44" s="82" t="s">
        <v>353</v>
      </c>
      <c r="K44" s="185">
        <v>1</v>
      </c>
    </row>
    <row r="45" spans="1:11" ht="14.25">
      <c r="A45" s="82" t="s">
        <v>279</v>
      </c>
      <c r="B45" s="83">
        <v>1</v>
      </c>
      <c r="C45" s="237"/>
      <c r="D45" s="93" t="s">
        <v>304</v>
      </c>
      <c r="E45" s="185">
        <v>13</v>
      </c>
      <c r="F45" s="79"/>
      <c r="G45" s="82" t="s">
        <v>329</v>
      </c>
      <c r="H45" s="185">
        <v>13</v>
      </c>
      <c r="I45" s="79"/>
      <c r="J45" s="82" t="s">
        <v>354</v>
      </c>
      <c r="K45" s="185">
        <v>1</v>
      </c>
    </row>
    <row r="46" spans="1:11" ht="14.25">
      <c r="A46" s="82" t="s">
        <v>280</v>
      </c>
      <c r="B46" s="83">
        <v>5</v>
      </c>
      <c r="C46" s="237"/>
      <c r="D46" s="93" t="s">
        <v>734</v>
      </c>
      <c r="E46" s="185">
        <v>1</v>
      </c>
      <c r="F46" s="79">
        <v>-1</v>
      </c>
      <c r="G46" s="82" t="s">
        <v>330</v>
      </c>
      <c r="H46" s="185">
        <v>2</v>
      </c>
      <c r="I46" s="79"/>
      <c r="J46" s="82" t="s">
        <v>355</v>
      </c>
      <c r="K46" s="185">
        <v>6</v>
      </c>
    </row>
    <row r="47" spans="1:11" ht="15" thickBot="1">
      <c r="A47" s="84" t="s">
        <v>281</v>
      </c>
      <c r="B47" s="85">
        <v>11</v>
      </c>
      <c r="C47" s="237"/>
      <c r="D47" s="94" t="s">
        <v>306</v>
      </c>
      <c r="E47" s="186">
        <v>11</v>
      </c>
      <c r="F47" s="79"/>
      <c r="G47" s="84" t="s">
        <v>694</v>
      </c>
      <c r="H47" s="186">
        <v>1</v>
      </c>
      <c r="I47" s="79">
        <v>0</v>
      </c>
      <c r="J47" s="84" t="s">
        <v>356</v>
      </c>
      <c r="K47" s="186">
        <v>13</v>
      </c>
    </row>
    <row r="48" spans="1:11" ht="14.25">
      <c r="A48" s="80" t="s">
        <v>282</v>
      </c>
      <c r="B48" s="81">
        <v>8</v>
      </c>
      <c r="C48" s="237"/>
      <c r="D48" s="80" t="s">
        <v>307</v>
      </c>
      <c r="E48" s="184">
        <v>1</v>
      </c>
      <c r="F48" s="79"/>
      <c r="G48" s="86" t="s">
        <v>332</v>
      </c>
      <c r="H48" s="184">
        <v>20</v>
      </c>
      <c r="I48" s="79"/>
      <c r="J48" s="80" t="s">
        <v>357</v>
      </c>
      <c r="K48" s="184">
        <v>21</v>
      </c>
    </row>
    <row r="49" spans="1:11" ht="14.25">
      <c r="A49" s="82" t="s">
        <v>283</v>
      </c>
      <c r="B49" s="83">
        <v>6</v>
      </c>
      <c r="C49" s="237"/>
      <c r="D49" s="82" t="s">
        <v>308</v>
      </c>
      <c r="E49" s="185">
        <v>33</v>
      </c>
      <c r="F49" s="79"/>
      <c r="G49" s="82" t="s">
        <v>333</v>
      </c>
      <c r="H49" s="185">
        <v>5</v>
      </c>
      <c r="I49" s="79"/>
      <c r="J49" s="82" t="s">
        <v>358</v>
      </c>
      <c r="K49" s="185">
        <v>17</v>
      </c>
    </row>
    <row r="50" spans="1:11" ht="14.25">
      <c r="A50" s="82" t="s">
        <v>284</v>
      </c>
      <c r="B50" s="83">
        <v>23</v>
      </c>
      <c r="C50" s="237"/>
      <c r="D50" s="82" t="s">
        <v>309</v>
      </c>
      <c r="E50" s="185">
        <v>1</v>
      </c>
      <c r="F50" s="79"/>
      <c r="G50" s="82" t="s">
        <v>334</v>
      </c>
      <c r="H50" s="185">
        <v>12</v>
      </c>
      <c r="I50" s="79"/>
      <c r="J50" s="82" t="s">
        <v>359</v>
      </c>
      <c r="K50" s="185">
        <v>3</v>
      </c>
    </row>
    <row r="51" spans="1:11" ht="14.25">
      <c r="A51" s="82" t="s">
        <v>285</v>
      </c>
      <c r="B51" s="83">
        <v>13</v>
      </c>
      <c r="C51" s="237"/>
      <c r="D51" s="82" t="s">
        <v>310</v>
      </c>
      <c r="E51" s="185">
        <v>4</v>
      </c>
      <c r="F51" s="79"/>
      <c r="G51" s="82" t="s">
        <v>696</v>
      </c>
      <c r="H51" s="185">
        <v>10</v>
      </c>
      <c r="I51" s="79">
        <v>-5</v>
      </c>
      <c r="J51" s="82" t="s">
        <v>360</v>
      </c>
      <c r="K51" s="185">
        <v>50</v>
      </c>
    </row>
    <row r="52" spans="1:11" ht="14.25">
      <c r="A52" s="82" t="s">
        <v>736</v>
      </c>
      <c r="B52" s="83">
        <v>6</v>
      </c>
      <c r="C52" s="237"/>
      <c r="D52" s="82" t="s">
        <v>215</v>
      </c>
      <c r="E52" s="185">
        <v>12</v>
      </c>
      <c r="F52" s="79">
        <v>12</v>
      </c>
      <c r="G52" s="82" t="s">
        <v>336</v>
      </c>
      <c r="H52" s="185">
        <v>17</v>
      </c>
      <c r="I52" s="79"/>
      <c r="J52" s="82" t="s">
        <v>361</v>
      </c>
      <c r="K52" s="185">
        <v>12</v>
      </c>
    </row>
    <row r="53" spans="1:11" ht="14.25">
      <c r="A53" s="82" t="s">
        <v>287</v>
      </c>
      <c r="B53" s="83">
        <v>8</v>
      </c>
      <c r="C53" s="237"/>
      <c r="D53" s="82" t="s">
        <v>312</v>
      </c>
      <c r="E53" s="185">
        <v>17</v>
      </c>
      <c r="F53" s="79"/>
      <c r="G53" s="82" t="s">
        <v>337</v>
      </c>
      <c r="H53" s="185">
        <v>12</v>
      </c>
      <c r="I53" s="79"/>
      <c r="J53" s="82" t="s">
        <v>362</v>
      </c>
      <c r="K53" s="185">
        <v>1</v>
      </c>
    </row>
    <row r="54" spans="1:12" ht="14.25">
      <c r="A54" s="82" t="s">
        <v>288</v>
      </c>
      <c r="B54" s="83">
        <v>6</v>
      </c>
      <c r="C54" s="237"/>
      <c r="D54" s="82" t="s">
        <v>313</v>
      </c>
      <c r="E54" s="185">
        <v>1</v>
      </c>
      <c r="F54" s="79"/>
      <c r="G54" s="82" t="s">
        <v>338</v>
      </c>
      <c r="H54" s="185">
        <v>18</v>
      </c>
      <c r="I54" s="79"/>
      <c r="J54" s="82" t="s">
        <v>698</v>
      </c>
      <c r="K54" s="185">
        <v>20</v>
      </c>
      <c r="L54" s="235">
        <v>-14</v>
      </c>
    </row>
    <row r="55" spans="1:11" ht="15" thickBot="1">
      <c r="A55" s="82" t="s">
        <v>239</v>
      </c>
      <c r="B55" s="83">
        <v>19</v>
      </c>
      <c r="C55" s="237">
        <v>-8</v>
      </c>
      <c r="D55" s="84" t="s">
        <v>692</v>
      </c>
      <c r="E55" s="186">
        <v>38</v>
      </c>
      <c r="F55" s="79">
        <v>-31</v>
      </c>
      <c r="G55" s="84" t="s">
        <v>339</v>
      </c>
      <c r="H55" s="186">
        <v>5</v>
      </c>
      <c r="I55" s="79"/>
      <c r="J55" s="84" t="s">
        <v>364</v>
      </c>
      <c r="K55" s="186">
        <v>6</v>
      </c>
    </row>
    <row r="56" spans="1:12" ht="14.25">
      <c r="A56" s="80" t="s">
        <v>688</v>
      </c>
      <c r="B56" s="81">
        <v>1</v>
      </c>
      <c r="C56" s="237">
        <v>0</v>
      </c>
      <c r="D56" s="80" t="s">
        <v>315</v>
      </c>
      <c r="E56" s="184">
        <v>46</v>
      </c>
      <c r="F56" s="79"/>
      <c r="G56" s="86" t="s">
        <v>340</v>
      </c>
      <c r="H56" s="184">
        <v>82</v>
      </c>
      <c r="I56" s="79"/>
      <c r="J56" s="92" t="s">
        <v>292</v>
      </c>
      <c r="K56" s="184">
        <v>1</v>
      </c>
      <c r="L56" s="235">
        <v>11</v>
      </c>
    </row>
    <row r="57" spans="1:12" ht="14.25">
      <c r="A57" s="82" t="s">
        <v>687</v>
      </c>
      <c r="B57" s="83">
        <v>1</v>
      </c>
      <c r="C57" s="237">
        <v>13</v>
      </c>
      <c r="D57" s="82" t="s">
        <v>316</v>
      </c>
      <c r="E57" s="185">
        <v>1</v>
      </c>
      <c r="F57" s="79"/>
      <c r="G57" s="82" t="s">
        <v>341</v>
      </c>
      <c r="H57" s="185">
        <v>25</v>
      </c>
      <c r="I57" s="79"/>
      <c r="J57" s="82" t="s">
        <v>699</v>
      </c>
      <c r="K57" s="185">
        <v>30</v>
      </c>
      <c r="L57" s="235">
        <v>-9</v>
      </c>
    </row>
    <row r="58" spans="1:11" ht="14.25">
      <c r="A58" s="82" t="s">
        <v>689</v>
      </c>
      <c r="B58" s="83">
        <v>15</v>
      </c>
      <c r="C58" s="237">
        <v>-6</v>
      </c>
      <c r="D58" s="82" t="s">
        <v>693</v>
      </c>
      <c r="E58" s="185">
        <v>9</v>
      </c>
      <c r="F58" s="79">
        <v>-9</v>
      </c>
      <c r="G58" s="82" t="s">
        <v>342</v>
      </c>
      <c r="H58" s="185">
        <v>2</v>
      </c>
      <c r="I58" s="79">
        <v>20</v>
      </c>
      <c r="J58" s="82" t="s">
        <v>367</v>
      </c>
      <c r="K58" s="185">
        <v>40</v>
      </c>
    </row>
    <row r="59" spans="1:11" ht="14.25">
      <c r="A59" s="82" t="s">
        <v>293</v>
      </c>
      <c r="B59" s="83">
        <v>23</v>
      </c>
      <c r="C59" s="237"/>
      <c r="D59" s="82" t="s">
        <v>318</v>
      </c>
      <c r="E59" s="185">
        <v>165</v>
      </c>
      <c r="F59" s="79"/>
      <c r="G59" s="82" t="s">
        <v>343</v>
      </c>
      <c r="H59" s="185">
        <v>55</v>
      </c>
      <c r="I59" s="79"/>
      <c r="J59" s="82" t="s">
        <v>368</v>
      </c>
      <c r="K59" s="185">
        <v>51</v>
      </c>
    </row>
    <row r="60" spans="1:11" ht="14.25">
      <c r="A60" s="82" t="s">
        <v>294</v>
      </c>
      <c r="B60" s="83">
        <v>216</v>
      </c>
      <c r="C60" s="237"/>
      <c r="D60" s="82" t="s">
        <v>583</v>
      </c>
      <c r="E60" s="185">
        <v>88</v>
      </c>
      <c r="F60" s="79"/>
      <c r="G60" s="82" t="s">
        <v>344</v>
      </c>
      <c r="H60" s="185">
        <v>45</v>
      </c>
      <c r="I60" s="79"/>
      <c r="J60" s="82" t="s">
        <v>369</v>
      </c>
      <c r="K60" s="185">
        <v>120</v>
      </c>
    </row>
    <row r="61" spans="1:12" ht="15" thickBot="1">
      <c r="A61" s="84" t="s">
        <v>295</v>
      </c>
      <c r="B61" s="85">
        <v>37</v>
      </c>
      <c r="C61" s="237"/>
      <c r="D61" s="84" t="s">
        <v>320</v>
      </c>
      <c r="E61" s="186">
        <v>32</v>
      </c>
      <c r="F61" s="79"/>
      <c r="G61" s="84" t="s">
        <v>345</v>
      </c>
      <c r="H61" s="186">
        <v>30</v>
      </c>
      <c r="I61" s="79"/>
      <c r="J61" s="84" t="s">
        <v>700</v>
      </c>
      <c r="K61" s="186">
        <v>40</v>
      </c>
      <c r="L61" s="235">
        <v>-22</v>
      </c>
    </row>
    <row r="62" spans="1:12" ht="14.25">
      <c r="A62" s="242" t="s">
        <v>673</v>
      </c>
      <c r="B62" s="77"/>
      <c r="C62" s="238">
        <v>100</v>
      </c>
      <c r="D62" s="242" t="s">
        <v>673</v>
      </c>
      <c r="E62" s="77"/>
      <c r="F62" s="65">
        <v>100</v>
      </c>
      <c r="G62" s="242" t="s">
        <v>673</v>
      </c>
      <c r="H62" s="77"/>
      <c r="I62" s="65">
        <v>100</v>
      </c>
      <c r="J62" s="242" t="s">
        <v>673</v>
      </c>
      <c r="K62" s="77"/>
      <c r="L62" s="235">
        <v>100</v>
      </c>
    </row>
    <row r="63" spans="1:12" ht="14.25">
      <c r="A63" s="243" t="s">
        <v>674</v>
      </c>
      <c r="B63" s="77"/>
      <c r="C63" s="238">
        <v>35</v>
      </c>
      <c r="D63" s="243" t="s">
        <v>674</v>
      </c>
      <c r="E63" s="77"/>
      <c r="F63" s="65">
        <v>0</v>
      </c>
      <c r="G63" s="243" t="s">
        <v>674</v>
      </c>
      <c r="H63" s="77"/>
      <c r="I63" s="65">
        <v>27</v>
      </c>
      <c r="J63" s="243" t="s">
        <v>674</v>
      </c>
      <c r="K63" s="77"/>
      <c r="L63" s="235">
        <v>17</v>
      </c>
    </row>
    <row r="64" spans="1:11" ht="14.25">
      <c r="A64" s="243" t="s">
        <v>676</v>
      </c>
      <c r="B64" s="77"/>
      <c r="C64" s="238"/>
      <c r="D64" s="243" t="s">
        <v>676</v>
      </c>
      <c r="E64" s="77"/>
      <c r="F64" s="65">
        <v>100</v>
      </c>
      <c r="G64" s="243" t="s">
        <v>676</v>
      </c>
      <c r="H64" s="77"/>
      <c r="I64" s="65"/>
      <c r="J64" s="243" t="s">
        <v>676</v>
      </c>
      <c r="K64" s="77"/>
    </row>
    <row r="65" spans="1:12" ht="14.25">
      <c r="A65" s="243" t="s">
        <v>675</v>
      </c>
      <c r="B65" s="77"/>
      <c r="C65" s="244">
        <f>SUM(C37:C64)</f>
        <v>137</v>
      </c>
      <c r="D65" s="243" t="s">
        <v>675</v>
      </c>
      <c r="E65" s="77"/>
      <c r="F65" s="244">
        <f>SUM(F37:F64)</f>
        <v>174</v>
      </c>
      <c r="G65" s="243" t="s">
        <v>675</v>
      </c>
      <c r="H65" s="77"/>
      <c r="I65" s="244">
        <f>SUM(I37:I64)</f>
        <v>120</v>
      </c>
      <c r="J65" s="243" t="s">
        <v>675</v>
      </c>
      <c r="K65" s="77"/>
      <c r="L65" s="244">
        <f>SUM(L37:L64)</f>
        <v>83</v>
      </c>
    </row>
    <row r="66" spans="1:11" ht="14.25">
      <c r="A66" s="74" t="s">
        <v>0</v>
      </c>
      <c r="B66" s="73">
        <f>SUM(B37:B61)</f>
        <v>479</v>
      </c>
      <c r="D66" s="74" t="s">
        <v>0</v>
      </c>
      <c r="E66" s="73">
        <f>SUM(E37:E61)</f>
        <v>527</v>
      </c>
      <c r="G66" s="72" t="s">
        <v>0</v>
      </c>
      <c r="H66" s="73">
        <f>SUM(H37:H61)</f>
        <v>452</v>
      </c>
      <c r="J66" s="74" t="s">
        <v>0</v>
      </c>
      <c r="K66" s="73">
        <f>SUM(K37:K61)</f>
        <v>466</v>
      </c>
    </row>
  </sheetData>
  <mergeCells count="8">
    <mergeCell ref="A35:B35"/>
    <mergeCell ref="D35:E35"/>
    <mergeCell ref="G35:H35"/>
    <mergeCell ref="J35:K35"/>
    <mergeCell ref="A1:B1"/>
    <mergeCell ref="D1:E1"/>
    <mergeCell ref="G1:H1"/>
    <mergeCell ref="J1:K1"/>
  </mergeCells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F1">
      <selection activeCell="K17" sqref="J17:K17"/>
    </sheetView>
  </sheetViews>
  <sheetFormatPr defaultColWidth="9.140625" defaultRowHeight="12.75"/>
  <cols>
    <col min="1" max="1" width="18.28125" style="0" customWidth="1"/>
    <col min="4" max="4" width="18.57421875" style="0" customWidth="1"/>
    <col min="7" max="7" width="18.28125" style="0" customWidth="1"/>
    <col min="10" max="10" width="24.2812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Squadre!M1</f>
        <v>Shooters</v>
      </c>
      <c r="E1" s="59"/>
      <c r="F1" s="62"/>
      <c r="G1" s="58" t="str">
        <f>Squadre!E32</f>
        <v>Forza Silvio</v>
      </c>
      <c r="H1" s="59"/>
      <c r="I1" s="60"/>
      <c r="J1" s="61" t="str">
        <f>Squadre!I1</f>
        <v>Amici di Mohammed</v>
      </c>
      <c r="K1" s="59"/>
      <c r="L1" s="62"/>
      <c r="M1" s="58" t="str">
        <f>Squadre!A32</f>
        <v>Gente Felice</v>
      </c>
      <c r="N1" s="59"/>
      <c r="O1" s="60"/>
      <c r="P1" s="61" t="s">
        <v>149</v>
      </c>
      <c r="Q1" s="59"/>
      <c r="R1" s="62"/>
      <c r="S1" s="58" t="str">
        <f>Squadre!E1</f>
        <v>Calzini</v>
      </c>
      <c r="T1" s="59"/>
      <c r="U1" s="60"/>
      <c r="V1" s="61" t="s">
        <v>148</v>
      </c>
      <c r="W1" s="59"/>
      <c r="X1" s="62"/>
    </row>
    <row r="2" spans="1:24" ht="15.75">
      <c r="A2" s="23" t="s">
        <v>156</v>
      </c>
      <c r="B2" s="12">
        <v>6</v>
      </c>
      <c r="C2" s="8"/>
      <c r="D2" s="7" t="s">
        <v>416</v>
      </c>
      <c r="E2" s="46">
        <v>6</v>
      </c>
      <c r="F2" s="47">
        <v>-1</v>
      </c>
      <c r="G2" s="23" t="s">
        <v>296</v>
      </c>
      <c r="H2" s="12">
        <v>6</v>
      </c>
      <c r="I2" s="8">
        <v>-2</v>
      </c>
      <c r="J2" s="220" t="s">
        <v>144</v>
      </c>
      <c r="K2" s="203"/>
      <c r="L2" s="216"/>
      <c r="M2" s="23" t="s">
        <v>271</v>
      </c>
      <c r="N2" s="12">
        <v>6.5</v>
      </c>
      <c r="O2" s="8">
        <v>-1</v>
      </c>
      <c r="P2" s="7" t="s">
        <v>397</v>
      </c>
      <c r="Q2" s="46">
        <v>6</v>
      </c>
      <c r="R2" s="47">
        <v>-1</v>
      </c>
      <c r="S2" s="23" t="s">
        <v>547</v>
      </c>
      <c r="T2" s="12">
        <v>6</v>
      </c>
      <c r="U2" s="8"/>
      <c r="V2" s="7" t="s">
        <v>346</v>
      </c>
      <c r="W2" s="12">
        <v>7.5</v>
      </c>
      <c r="X2" s="24"/>
    </row>
    <row r="3" spans="1:24" ht="15.75">
      <c r="A3" s="23"/>
      <c r="B3" s="12"/>
      <c r="C3" s="8"/>
      <c r="D3" s="7"/>
      <c r="E3" s="46"/>
      <c r="F3" s="47"/>
      <c r="G3" s="23"/>
      <c r="H3" s="12"/>
      <c r="I3" s="8"/>
      <c r="J3" s="150"/>
      <c r="K3" s="12"/>
      <c r="L3" s="24"/>
      <c r="M3" s="23"/>
      <c r="N3" s="12"/>
      <c r="O3" s="8"/>
      <c r="P3" s="7"/>
      <c r="Q3" s="46"/>
      <c r="R3" s="47"/>
      <c r="S3" s="23"/>
      <c r="T3" s="12"/>
      <c r="U3" s="8"/>
      <c r="V3" s="7"/>
      <c r="W3" s="12"/>
      <c r="X3" s="24"/>
    </row>
    <row r="4" spans="1:24" ht="15.75">
      <c r="A4" s="23" t="s">
        <v>166</v>
      </c>
      <c r="B4" s="12">
        <v>6.5</v>
      </c>
      <c r="C4" s="8"/>
      <c r="D4" s="106" t="s">
        <v>594</v>
      </c>
      <c r="E4" s="201"/>
      <c r="F4" s="202"/>
      <c r="G4" s="23" t="s">
        <v>300</v>
      </c>
      <c r="H4" s="12">
        <v>4</v>
      </c>
      <c r="I4" s="8"/>
      <c r="J4" s="150" t="s">
        <v>600</v>
      </c>
      <c r="K4" s="12">
        <v>7</v>
      </c>
      <c r="L4" s="24"/>
      <c r="M4" s="23" t="s">
        <v>277</v>
      </c>
      <c r="N4" s="12">
        <v>5.5</v>
      </c>
      <c r="O4" s="8"/>
      <c r="P4" s="7" t="s">
        <v>400</v>
      </c>
      <c r="Q4" s="46">
        <v>6</v>
      </c>
      <c r="R4" s="47">
        <v>1</v>
      </c>
      <c r="S4" s="23" t="s">
        <v>488</v>
      </c>
      <c r="T4" s="12">
        <v>6</v>
      </c>
      <c r="U4" s="8"/>
      <c r="V4" s="7" t="s">
        <v>350</v>
      </c>
      <c r="W4" s="12">
        <v>5.5</v>
      </c>
      <c r="X4" s="24"/>
    </row>
    <row r="5" spans="1:24" ht="15.75">
      <c r="A5" s="107" t="s">
        <v>169</v>
      </c>
      <c r="B5" s="203"/>
      <c r="C5" s="204"/>
      <c r="D5" s="7" t="s">
        <v>417</v>
      </c>
      <c r="E5" s="46">
        <v>6</v>
      </c>
      <c r="F5" s="47"/>
      <c r="G5" s="23" t="s">
        <v>306</v>
      </c>
      <c r="H5" s="12">
        <v>6.5</v>
      </c>
      <c r="I5" s="8"/>
      <c r="J5" s="150" t="s">
        <v>516</v>
      </c>
      <c r="K5" s="12">
        <v>6</v>
      </c>
      <c r="L5" s="24"/>
      <c r="M5" s="107" t="s">
        <v>280</v>
      </c>
      <c r="N5" s="203"/>
      <c r="O5" s="204"/>
      <c r="P5" s="7" t="s">
        <v>409</v>
      </c>
      <c r="Q5" s="46">
        <v>6.5</v>
      </c>
      <c r="R5" s="47"/>
      <c r="S5" s="23" t="s">
        <v>548</v>
      </c>
      <c r="T5" s="12">
        <v>6</v>
      </c>
      <c r="U5" s="8">
        <v>-0.5</v>
      </c>
      <c r="V5" s="7" t="s">
        <v>353</v>
      </c>
      <c r="W5" s="12">
        <v>6.5</v>
      </c>
      <c r="X5" s="24"/>
    </row>
    <row r="6" spans="1:24" ht="15.75">
      <c r="A6" s="107" t="s">
        <v>171</v>
      </c>
      <c r="B6" s="203"/>
      <c r="C6" s="204"/>
      <c r="D6" s="7" t="s">
        <v>431</v>
      </c>
      <c r="E6" s="46">
        <v>6.5</v>
      </c>
      <c r="F6" s="47"/>
      <c r="G6" s="23" t="s">
        <v>303</v>
      </c>
      <c r="H6" s="12">
        <v>6.5</v>
      </c>
      <c r="I6" s="8"/>
      <c r="J6" s="220" t="s">
        <v>500</v>
      </c>
      <c r="K6" s="203"/>
      <c r="L6" s="216"/>
      <c r="M6" s="23" t="s">
        <v>495</v>
      </c>
      <c r="N6" s="12">
        <v>6</v>
      </c>
      <c r="O6" s="8"/>
      <c r="P6" s="7" t="s">
        <v>399</v>
      </c>
      <c r="Q6" s="46">
        <v>6.5</v>
      </c>
      <c r="R6" s="47">
        <v>2.5</v>
      </c>
      <c r="S6" s="23" t="s">
        <v>452</v>
      </c>
      <c r="T6" s="12">
        <v>6</v>
      </c>
      <c r="U6" s="8"/>
      <c r="V6" s="7" t="s">
        <v>354</v>
      </c>
      <c r="W6" s="12">
        <v>6.5</v>
      </c>
      <c r="X6" s="24"/>
    </row>
    <row r="7" spans="1:24" ht="15.75">
      <c r="A7" s="23" t="s">
        <v>161</v>
      </c>
      <c r="B7" s="12">
        <v>6</v>
      </c>
      <c r="C7" s="8"/>
      <c r="D7" s="7" t="s">
        <v>418</v>
      </c>
      <c r="E7" s="46">
        <v>5.5</v>
      </c>
      <c r="F7" s="47"/>
      <c r="G7" s="23"/>
      <c r="H7" s="12"/>
      <c r="I7" s="8"/>
      <c r="J7" s="150"/>
      <c r="K7" s="12"/>
      <c r="L7" s="24"/>
      <c r="M7" s="23" t="s">
        <v>281</v>
      </c>
      <c r="N7" s="12">
        <v>5</v>
      </c>
      <c r="O7" s="8"/>
      <c r="P7" s="7"/>
      <c r="Q7" s="46"/>
      <c r="R7" s="47"/>
      <c r="S7" s="23"/>
      <c r="T7" s="12"/>
      <c r="U7" s="8"/>
      <c r="V7" s="7"/>
      <c r="W7" s="12"/>
      <c r="X7" s="24"/>
    </row>
    <row r="8" spans="1:24" ht="15.75">
      <c r="A8" s="23"/>
      <c r="B8" s="12"/>
      <c r="C8" s="8"/>
      <c r="D8" s="7"/>
      <c r="E8" s="46"/>
      <c r="F8" s="47"/>
      <c r="G8" s="23" t="s">
        <v>308</v>
      </c>
      <c r="H8" s="12">
        <v>6</v>
      </c>
      <c r="I8" s="8"/>
      <c r="J8" s="150" t="s">
        <v>150</v>
      </c>
      <c r="K8" s="12">
        <v>8</v>
      </c>
      <c r="L8" s="24">
        <v>2</v>
      </c>
      <c r="M8" s="23"/>
      <c r="N8" s="12"/>
      <c r="O8" s="8"/>
      <c r="P8" s="7" t="s">
        <v>411</v>
      </c>
      <c r="Q8" s="46">
        <v>6</v>
      </c>
      <c r="R8" s="47">
        <v>-0.5</v>
      </c>
      <c r="S8" s="23" t="s">
        <v>211</v>
      </c>
      <c r="T8" s="12">
        <v>6</v>
      </c>
      <c r="U8" s="8">
        <v>-0.5</v>
      </c>
      <c r="V8" s="7" t="s">
        <v>361</v>
      </c>
      <c r="W8" s="12">
        <v>6</v>
      </c>
      <c r="X8" s="24">
        <v>1</v>
      </c>
    </row>
    <row r="9" spans="1:24" ht="15.75">
      <c r="A9" s="107" t="s">
        <v>179</v>
      </c>
      <c r="B9" s="203"/>
      <c r="C9" s="204"/>
      <c r="D9" s="7" t="s">
        <v>420</v>
      </c>
      <c r="E9" s="46">
        <v>5.5</v>
      </c>
      <c r="F9" s="47">
        <v>-0.5</v>
      </c>
      <c r="G9" s="23" t="s">
        <v>312</v>
      </c>
      <c r="H9" s="12">
        <v>6.5</v>
      </c>
      <c r="I9" s="8">
        <v>-0.5</v>
      </c>
      <c r="J9" s="150" t="s">
        <v>20</v>
      </c>
      <c r="K9" s="12">
        <v>7</v>
      </c>
      <c r="L9" s="24">
        <v>3</v>
      </c>
      <c r="M9" s="23" t="s">
        <v>283</v>
      </c>
      <c r="N9" s="12">
        <v>7</v>
      </c>
      <c r="O9" s="8"/>
      <c r="P9" s="7" t="s">
        <v>498</v>
      </c>
      <c r="Q9" s="46">
        <v>6.5</v>
      </c>
      <c r="R9" s="47">
        <v>3</v>
      </c>
      <c r="S9" s="23" t="s">
        <v>213</v>
      </c>
      <c r="T9" s="12">
        <v>7.5</v>
      </c>
      <c r="U9" s="8">
        <v>2.5</v>
      </c>
      <c r="V9" s="7" t="s">
        <v>553</v>
      </c>
      <c r="W9" s="12">
        <v>6</v>
      </c>
      <c r="X9" s="24"/>
    </row>
    <row r="10" spans="1:24" ht="15.75">
      <c r="A10" s="23" t="s">
        <v>174</v>
      </c>
      <c r="B10" s="12">
        <v>6</v>
      </c>
      <c r="C10" s="8">
        <v>-0.5</v>
      </c>
      <c r="D10" s="106" t="s">
        <v>422</v>
      </c>
      <c r="E10" s="201"/>
      <c r="F10" s="202"/>
      <c r="G10" s="23" t="s">
        <v>313</v>
      </c>
      <c r="H10" s="12">
        <v>6</v>
      </c>
      <c r="I10" s="8">
        <v>-0.5</v>
      </c>
      <c r="J10" s="150" t="s">
        <v>8</v>
      </c>
      <c r="K10" s="12">
        <v>6</v>
      </c>
      <c r="L10" s="24"/>
      <c r="M10" s="23" t="s">
        <v>287</v>
      </c>
      <c r="N10" s="12">
        <v>6</v>
      </c>
      <c r="O10" s="8">
        <v>-0.5</v>
      </c>
      <c r="P10" s="7" t="s">
        <v>402</v>
      </c>
      <c r="Q10" s="46">
        <v>6</v>
      </c>
      <c r="R10" s="47">
        <v>-0.5</v>
      </c>
      <c r="S10" s="23" t="s">
        <v>489</v>
      </c>
      <c r="T10" s="12">
        <v>5</v>
      </c>
      <c r="U10" s="8"/>
      <c r="V10" s="7" t="s">
        <v>617</v>
      </c>
      <c r="W10" s="12">
        <v>7</v>
      </c>
      <c r="X10" s="24">
        <v>1</v>
      </c>
    </row>
    <row r="11" spans="1:24" ht="15.75">
      <c r="A11" s="23" t="s">
        <v>175</v>
      </c>
      <c r="B11" s="12">
        <v>7</v>
      </c>
      <c r="C11" s="8">
        <v>-0.5</v>
      </c>
      <c r="D11" s="7" t="s">
        <v>423</v>
      </c>
      <c r="E11" s="46">
        <v>7.5</v>
      </c>
      <c r="F11" s="47">
        <v>-0.5</v>
      </c>
      <c r="G11" s="23" t="s">
        <v>310</v>
      </c>
      <c r="H11" s="12">
        <v>5</v>
      </c>
      <c r="I11" s="8"/>
      <c r="J11" s="150" t="s">
        <v>17</v>
      </c>
      <c r="K11" s="12">
        <v>6.5</v>
      </c>
      <c r="L11" s="24">
        <v>-0.5</v>
      </c>
      <c r="M11" s="23" t="s">
        <v>288</v>
      </c>
      <c r="N11" s="12">
        <v>6</v>
      </c>
      <c r="O11" s="8"/>
      <c r="P11" s="7" t="s">
        <v>404</v>
      </c>
      <c r="Q11" s="46">
        <v>6.5</v>
      </c>
      <c r="R11" s="47"/>
      <c r="S11" s="23" t="s">
        <v>214</v>
      </c>
      <c r="T11" s="12">
        <v>6</v>
      </c>
      <c r="U11" s="8"/>
      <c r="V11" s="7" t="s">
        <v>357</v>
      </c>
      <c r="W11" s="12">
        <v>5.5</v>
      </c>
      <c r="X11" s="24"/>
    </row>
    <row r="12" spans="1:24" ht="15.75">
      <c r="A12" s="23"/>
      <c r="B12" s="12"/>
      <c r="C12" s="8"/>
      <c r="D12" s="7" t="s">
        <v>430</v>
      </c>
      <c r="E12" s="46">
        <v>5.5</v>
      </c>
      <c r="F12" s="47"/>
      <c r="G12" s="23"/>
      <c r="H12" s="12"/>
      <c r="I12" s="8"/>
      <c r="J12" s="150"/>
      <c r="K12" s="12"/>
      <c r="L12" s="24"/>
      <c r="M12" s="23"/>
      <c r="N12" s="12"/>
      <c r="O12" s="8"/>
      <c r="P12" s="7"/>
      <c r="Q12" s="46"/>
      <c r="R12" s="47"/>
      <c r="S12" s="23"/>
      <c r="T12" s="12"/>
      <c r="U12" s="8"/>
      <c r="V12" s="7"/>
      <c r="W12" s="12"/>
      <c r="X12" s="24"/>
    </row>
    <row r="13" spans="1:24" ht="15.75">
      <c r="A13" s="23" t="s">
        <v>188</v>
      </c>
      <c r="B13" s="12">
        <v>4</v>
      </c>
      <c r="C13" s="8"/>
      <c r="D13" s="7"/>
      <c r="E13" s="46"/>
      <c r="F13" s="47"/>
      <c r="G13" s="23" t="s">
        <v>318</v>
      </c>
      <c r="H13" s="12">
        <v>6</v>
      </c>
      <c r="I13" s="8">
        <v>3</v>
      </c>
      <c r="J13" s="150" t="s">
        <v>13</v>
      </c>
      <c r="K13" s="12">
        <v>6.5</v>
      </c>
      <c r="L13" s="24">
        <v>3</v>
      </c>
      <c r="M13" s="23" t="s">
        <v>293</v>
      </c>
      <c r="N13" s="12">
        <v>6.5</v>
      </c>
      <c r="O13" s="8">
        <v>1</v>
      </c>
      <c r="P13" s="7" t="s">
        <v>405</v>
      </c>
      <c r="Q13" s="46">
        <v>6</v>
      </c>
      <c r="R13" s="47"/>
      <c r="S13" s="23" t="s">
        <v>453</v>
      </c>
      <c r="T13" s="12">
        <v>6</v>
      </c>
      <c r="U13" s="8"/>
      <c r="V13" s="7" t="s">
        <v>369</v>
      </c>
      <c r="W13" s="12">
        <v>7</v>
      </c>
      <c r="X13" s="24">
        <v>3</v>
      </c>
    </row>
    <row r="14" spans="1:24" ht="15.75">
      <c r="A14" s="23" t="s">
        <v>191</v>
      </c>
      <c r="B14" s="12">
        <v>6</v>
      </c>
      <c r="C14" s="8"/>
      <c r="D14" s="7" t="s">
        <v>424</v>
      </c>
      <c r="E14" s="46">
        <v>6.5</v>
      </c>
      <c r="F14" s="47">
        <v>3</v>
      </c>
      <c r="G14" s="23" t="s">
        <v>583</v>
      </c>
      <c r="H14" s="12">
        <v>6.5</v>
      </c>
      <c r="I14" s="8">
        <v>1</v>
      </c>
      <c r="J14" s="150" t="s">
        <v>14</v>
      </c>
      <c r="K14" s="12">
        <v>5</v>
      </c>
      <c r="L14" s="24"/>
      <c r="M14" s="23" t="s">
        <v>295</v>
      </c>
      <c r="N14" s="12">
        <v>5.5</v>
      </c>
      <c r="O14" s="8"/>
      <c r="P14" s="7" t="s">
        <v>413</v>
      </c>
      <c r="Q14" s="46">
        <v>6</v>
      </c>
      <c r="R14" s="47">
        <v>-0.5</v>
      </c>
      <c r="S14" s="23" t="s">
        <v>562</v>
      </c>
      <c r="T14" s="12">
        <v>5.5</v>
      </c>
      <c r="U14" s="8"/>
      <c r="V14" s="7" t="s">
        <v>366</v>
      </c>
      <c r="W14" s="12">
        <v>5</v>
      </c>
      <c r="X14" s="24"/>
    </row>
    <row r="15" spans="1:24" ht="15.75">
      <c r="A15" s="23" t="s">
        <v>623</v>
      </c>
      <c r="B15" s="12">
        <v>6</v>
      </c>
      <c r="C15" s="8"/>
      <c r="D15" s="7" t="s">
        <v>426</v>
      </c>
      <c r="E15" s="46">
        <v>6.5</v>
      </c>
      <c r="F15" s="47">
        <v>3</v>
      </c>
      <c r="G15" s="23" t="s">
        <v>315</v>
      </c>
      <c r="H15" s="12">
        <v>5.5</v>
      </c>
      <c r="I15" s="8"/>
      <c r="J15" s="150" t="s">
        <v>517</v>
      </c>
      <c r="K15" s="12">
        <v>6</v>
      </c>
      <c r="L15" s="24"/>
      <c r="M15" s="23" t="s">
        <v>496</v>
      </c>
      <c r="N15" s="12">
        <v>6.5</v>
      </c>
      <c r="O15" s="8">
        <v>6</v>
      </c>
      <c r="P15" s="7" t="s">
        <v>499</v>
      </c>
      <c r="Q15" s="46">
        <v>6.5</v>
      </c>
      <c r="R15" s="47">
        <v>3</v>
      </c>
      <c r="S15" s="23" t="s">
        <v>455</v>
      </c>
      <c r="T15" s="12">
        <v>6</v>
      </c>
      <c r="U15" s="8">
        <v>3</v>
      </c>
      <c r="V15" s="7" t="s">
        <v>367</v>
      </c>
      <c r="W15" s="12">
        <v>6.5</v>
      </c>
      <c r="X15" s="24">
        <v>3</v>
      </c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2" t="s">
        <v>3</v>
      </c>
      <c r="H16" s="21"/>
      <c r="I16" s="22"/>
      <c r="J16" s="148" t="s">
        <v>3</v>
      </c>
      <c r="K16" s="21"/>
      <c r="L16" s="198"/>
      <c r="M16" s="32" t="s">
        <v>3</v>
      </c>
      <c r="N16" s="21"/>
      <c r="O16" s="22"/>
      <c r="P16" s="20" t="s">
        <v>3</v>
      </c>
      <c r="Q16" s="48"/>
      <c r="R16" s="45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167</v>
      </c>
      <c r="B17" s="37">
        <v>6.5</v>
      </c>
      <c r="C17" s="38"/>
      <c r="D17" s="39" t="s">
        <v>255</v>
      </c>
      <c r="E17" s="37">
        <v>6</v>
      </c>
      <c r="F17" s="40">
        <v>-0.5</v>
      </c>
      <c r="G17" s="36"/>
      <c r="H17" s="37"/>
      <c r="I17" s="38"/>
      <c r="J17" s="156" t="s">
        <v>632</v>
      </c>
      <c r="K17" s="37">
        <v>3</v>
      </c>
      <c r="L17" s="40"/>
      <c r="M17" s="36" t="s">
        <v>276</v>
      </c>
      <c r="N17" s="37">
        <v>6.5</v>
      </c>
      <c r="O17" s="38"/>
      <c r="P17" s="39"/>
      <c r="Q17" s="49"/>
      <c r="R17" s="50"/>
      <c r="S17" s="36"/>
      <c r="T17" s="37"/>
      <c r="U17" s="38"/>
      <c r="V17" s="39"/>
      <c r="W17" s="37"/>
      <c r="X17" s="40"/>
    </row>
    <row r="18" spans="1:24" ht="15.75">
      <c r="A18" s="36" t="s">
        <v>165</v>
      </c>
      <c r="B18" s="37">
        <v>5.5</v>
      </c>
      <c r="C18" s="38"/>
      <c r="D18" s="39" t="s">
        <v>268</v>
      </c>
      <c r="E18" s="49">
        <v>6.5</v>
      </c>
      <c r="F18" s="50">
        <v>-0.5</v>
      </c>
      <c r="G18" s="36"/>
      <c r="H18" s="37"/>
      <c r="I18" s="38"/>
      <c r="J18" s="156"/>
      <c r="K18" s="37"/>
      <c r="L18" s="199"/>
      <c r="M18" s="36"/>
      <c r="N18" s="37"/>
      <c r="O18" s="38"/>
      <c r="P18" s="39"/>
      <c r="Q18" s="49"/>
      <c r="R18" s="50"/>
      <c r="S18" s="36"/>
      <c r="T18" s="37"/>
      <c r="U18" s="38"/>
      <c r="V18" s="39"/>
      <c r="W18" s="37"/>
      <c r="X18" s="40"/>
    </row>
    <row r="19" spans="1:24" ht="15.75">
      <c r="A19" s="36" t="s">
        <v>177</v>
      </c>
      <c r="B19" s="37">
        <v>6.5</v>
      </c>
      <c r="C19" s="38"/>
      <c r="D19" s="39"/>
      <c r="E19" s="49"/>
      <c r="F19" s="50"/>
      <c r="G19" s="36"/>
      <c r="H19" s="37"/>
      <c r="I19" s="38"/>
      <c r="J19" s="156"/>
      <c r="K19" s="37"/>
      <c r="L19" s="199"/>
      <c r="M19" s="36"/>
      <c r="N19" s="37"/>
      <c r="O19" s="38"/>
      <c r="P19" s="39"/>
      <c r="Q19" s="49"/>
      <c r="R19" s="50"/>
      <c r="S19" s="36"/>
      <c r="T19" s="37"/>
      <c r="U19" s="38"/>
      <c r="V19" s="39"/>
      <c r="W19" s="37"/>
      <c r="X19" s="40"/>
    </row>
    <row r="20" spans="1:24" ht="15.75">
      <c r="A20" s="108" t="s">
        <v>631</v>
      </c>
      <c r="B20" s="109"/>
      <c r="C20" s="110">
        <v>1</v>
      </c>
      <c r="D20" s="108" t="s">
        <v>631</v>
      </c>
      <c r="E20" s="115"/>
      <c r="F20" s="116">
        <v>1</v>
      </c>
      <c r="G20" s="108"/>
      <c r="H20" s="109"/>
      <c r="I20" s="110"/>
      <c r="J20" s="124"/>
      <c r="K20" s="109"/>
      <c r="L20" s="200"/>
      <c r="M20" s="108" t="s">
        <v>631</v>
      </c>
      <c r="N20" s="109"/>
      <c r="O20" s="110">
        <v>1</v>
      </c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 t="s">
        <v>630</v>
      </c>
      <c r="B21" s="109">
        <f>SUM(B2,B4,B7,B17)</f>
        <v>25</v>
      </c>
      <c r="C21" s="110">
        <f>SUM(6.125)</f>
        <v>6.125</v>
      </c>
      <c r="D21" s="108" t="s">
        <v>630</v>
      </c>
      <c r="E21" s="115">
        <f>SUM(E2,E5,E6,E17)</f>
        <v>24.5</v>
      </c>
      <c r="F21" s="116">
        <f>SUM(6.125)</f>
        <v>6.125</v>
      </c>
      <c r="G21" s="108"/>
      <c r="H21" s="109"/>
      <c r="I21" s="110"/>
      <c r="J21" s="124"/>
      <c r="K21" s="109"/>
      <c r="L21" s="137"/>
      <c r="M21" s="108" t="s">
        <v>630</v>
      </c>
      <c r="N21" s="109">
        <f>SUM(N2,N6,N17,N4)</f>
        <v>24.5</v>
      </c>
      <c r="O21" s="110">
        <f>SUM(6.125)</f>
        <v>6.125</v>
      </c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ht="12.75">
      <c r="A22" s="26" t="s">
        <v>158</v>
      </c>
      <c r="B22" s="196"/>
      <c r="C22" s="197"/>
      <c r="D22" s="11" t="s">
        <v>433</v>
      </c>
      <c r="E22" s="196"/>
      <c r="F22" s="206"/>
      <c r="G22" s="26" t="s">
        <v>463</v>
      </c>
      <c r="H22" s="10">
        <v>5</v>
      </c>
      <c r="I22" s="9">
        <v>-3</v>
      </c>
      <c r="J22" s="10" t="s">
        <v>539</v>
      </c>
      <c r="K22" s="196"/>
      <c r="L22" s="206"/>
      <c r="M22" s="26" t="s">
        <v>272</v>
      </c>
      <c r="N22" s="10"/>
      <c r="O22" s="9">
        <v>-2</v>
      </c>
      <c r="P22" s="11" t="s">
        <v>408</v>
      </c>
      <c r="Q22" s="54"/>
      <c r="R22" s="126"/>
      <c r="S22" s="26" t="s">
        <v>198</v>
      </c>
      <c r="T22" s="10"/>
      <c r="U22" s="9"/>
      <c r="V22" s="11" t="s">
        <v>348</v>
      </c>
      <c r="W22" s="10">
        <v>6.5</v>
      </c>
      <c r="X22" s="25">
        <v>-1</v>
      </c>
    </row>
    <row r="23" spans="1:24" ht="12.75">
      <c r="A23" s="26" t="s">
        <v>187</v>
      </c>
      <c r="B23" s="196"/>
      <c r="C23" s="197"/>
      <c r="D23" s="11" t="s">
        <v>428</v>
      </c>
      <c r="E23" s="196"/>
      <c r="F23" s="206"/>
      <c r="G23" s="26" t="s">
        <v>563</v>
      </c>
      <c r="H23" s="10">
        <v>5</v>
      </c>
      <c r="I23" s="9">
        <v>-0.5</v>
      </c>
      <c r="J23" s="10" t="s">
        <v>627</v>
      </c>
      <c r="K23" s="196"/>
      <c r="L23" s="206"/>
      <c r="M23" s="26" t="s">
        <v>276</v>
      </c>
      <c r="N23" s="10">
        <v>6.5</v>
      </c>
      <c r="O23" s="9"/>
      <c r="P23" s="11" t="s">
        <v>407</v>
      </c>
      <c r="Q23" s="54"/>
      <c r="R23" s="126">
        <v>3</v>
      </c>
      <c r="S23" s="26" t="s">
        <v>454</v>
      </c>
      <c r="T23" s="10"/>
      <c r="U23" s="9">
        <v>3</v>
      </c>
      <c r="V23" s="11" t="s">
        <v>370</v>
      </c>
      <c r="W23" s="10"/>
      <c r="X23" s="25"/>
    </row>
    <row r="24" spans="1:24" ht="12.75">
      <c r="A24" s="26" t="s">
        <v>624</v>
      </c>
      <c r="B24" s="10">
        <v>6.5</v>
      </c>
      <c r="C24" s="9"/>
      <c r="D24" s="11" t="s">
        <v>427</v>
      </c>
      <c r="E24" s="10">
        <v>6</v>
      </c>
      <c r="F24" s="25"/>
      <c r="G24" s="26" t="s">
        <v>466</v>
      </c>
      <c r="H24" s="10"/>
      <c r="I24" s="9"/>
      <c r="J24" s="10" t="s">
        <v>628</v>
      </c>
      <c r="K24" s="196"/>
      <c r="L24" s="206"/>
      <c r="M24" s="26" t="s">
        <v>274</v>
      </c>
      <c r="N24" s="10"/>
      <c r="O24" s="9"/>
      <c r="P24" s="11" t="s">
        <v>511</v>
      </c>
      <c r="Q24" s="54"/>
      <c r="R24" s="126">
        <v>3</v>
      </c>
      <c r="S24" s="26" t="s">
        <v>490</v>
      </c>
      <c r="T24" s="10"/>
      <c r="U24" s="9"/>
      <c r="V24" s="11" t="s">
        <v>365</v>
      </c>
      <c r="W24" s="10"/>
      <c r="X24" s="25"/>
    </row>
    <row r="25" spans="1:24" ht="12.75">
      <c r="A25" s="26" t="s">
        <v>177</v>
      </c>
      <c r="B25" s="10">
        <v>6.5</v>
      </c>
      <c r="C25" s="9"/>
      <c r="D25" s="11" t="s">
        <v>521</v>
      </c>
      <c r="E25" s="10">
        <v>6.5</v>
      </c>
      <c r="F25" s="25">
        <v>-0.5</v>
      </c>
      <c r="G25" s="26" t="s">
        <v>559</v>
      </c>
      <c r="H25" s="10"/>
      <c r="I25" s="9"/>
      <c r="J25" s="10" t="s">
        <v>154</v>
      </c>
      <c r="K25" s="10"/>
      <c r="L25" s="25"/>
      <c r="M25" s="26" t="s">
        <v>285</v>
      </c>
      <c r="N25" s="10"/>
      <c r="O25" s="9">
        <v>-1</v>
      </c>
      <c r="P25" s="11" t="s">
        <v>401</v>
      </c>
      <c r="Q25" s="54"/>
      <c r="R25" s="126"/>
      <c r="S25" s="26" t="s">
        <v>215</v>
      </c>
      <c r="T25" s="10"/>
      <c r="U25" s="9"/>
      <c r="V25" s="11" t="s">
        <v>358</v>
      </c>
      <c r="W25" s="10">
        <v>6.5</v>
      </c>
      <c r="X25" s="25"/>
    </row>
    <row r="26" spans="1:24" ht="12.75">
      <c r="A26" s="26" t="s">
        <v>185</v>
      </c>
      <c r="B26" s="10">
        <v>4.5</v>
      </c>
      <c r="C26" s="9"/>
      <c r="D26" s="11" t="s">
        <v>421</v>
      </c>
      <c r="E26" s="10">
        <v>6</v>
      </c>
      <c r="F26" s="25"/>
      <c r="G26" s="26" t="s">
        <v>478</v>
      </c>
      <c r="H26" s="10"/>
      <c r="I26" s="9"/>
      <c r="J26" s="10" t="s">
        <v>153</v>
      </c>
      <c r="K26" s="10">
        <v>6</v>
      </c>
      <c r="L26" s="25"/>
      <c r="M26" s="26" t="s">
        <v>286</v>
      </c>
      <c r="N26" s="10"/>
      <c r="O26" s="9"/>
      <c r="P26" s="11" t="s">
        <v>403</v>
      </c>
      <c r="Q26" s="54"/>
      <c r="R26" s="126">
        <v>-0.5</v>
      </c>
      <c r="S26" s="26" t="s">
        <v>212</v>
      </c>
      <c r="T26" s="10">
        <v>6</v>
      </c>
      <c r="U26" s="9"/>
      <c r="V26" s="11" t="s">
        <v>364</v>
      </c>
      <c r="W26" s="10"/>
      <c r="X26" s="25"/>
    </row>
    <row r="27" spans="1:24" ht="12.75">
      <c r="A27" s="26" t="s">
        <v>167</v>
      </c>
      <c r="B27" s="10">
        <v>6.5</v>
      </c>
      <c r="C27" s="9"/>
      <c r="D27" s="11" t="s">
        <v>432</v>
      </c>
      <c r="E27" s="196"/>
      <c r="F27" s="206"/>
      <c r="G27" s="26" t="s">
        <v>525</v>
      </c>
      <c r="H27" s="10"/>
      <c r="I27" s="9"/>
      <c r="J27" s="10" t="s">
        <v>155</v>
      </c>
      <c r="K27" s="196"/>
      <c r="L27" s="206"/>
      <c r="M27" s="26" t="s">
        <v>290</v>
      </c>
      <c r="N27" s="10"/>
      <c r="O27" s="9"/>
      <c r="P27" s="11" t="s">
        <v>398</v>
      </c>
      <c r="Q27" s="54"/>
      <c r="R27" s="126">
        <v>-0.5</v>
      </c>
      <c r="S27" s="26" t="s">
        <v>200</v>
      </c>
      <c r="T27" s="10"/>
      <c r="U27" s="9"/>
      <c r="V27" s="11" t="s">
        <v>629</v>
      </c>
      <c r="W27" s="10"/>
      <c r="X27" s="25"/>
    </row>
    <row r="28" spans="1:24" ht="13.5" thickBot="1">
      <c r="A28" s="27" t="s">
        <v>165</v>
      </c>
      <c r="B28" s="31">
        <v>5.5</v>
      </c>
      <c r="C28" s="29"/>
      <c r="D28" s="28" t="s">
        <v>419</v>
      </c>
      <c r="E28" s="31">
        <v>6</v>
      </c>
      <c r="F28" s="30">
        <v>-0.5</v>
      </c>
      <c r="G28" s="27" t="s">
        <v>473</v>
      </c>
      <c r="H28" s="31">
        <v>6</v>
      </c>
      <c r="I28" s="29">
        <v>3</v>
      </c>
      <c r="J28" s="31" t="s">
        <v>140</v>
      </c>
      <c r="K28" s="207"/>
      <c r="L28" s="208"/>
      <c r="M28" s="27" t="s">
        <v>292</v>
      </c>
      <c r="N28" s="31"/>
      <c r="O28" s="29"/>
      <c r="P28" s="28" t="s">
        <v>560</v>
      </c>
      <c r="Q28" s="56"/>
      <c r="R28" s="127">
        <v>-0.5</v>
      </c>
      <c r="S28" s="104" t="s">
        <v>203</v>
      </c>
      <c r="T28" s="31"/>
      <c r="U28" s="29"/>
      <c r="V28" s="28" t="s">
        <v>349</v>
      </c>
      <c r="W28" s="31"/>
      <c r="X28" s="30"/>
    </row>
    <row r="29" spans="1:24" ht="16.5" thickBot="1">
      <c r="A29" s="128" t="s">
        <v>0</v>
      </c>
      <c r="B29" s="138">
        <f>SUM(B2:C20)</f>
        <v>66</v>
      </c>
      <c r="C29" s="4"/>
      <c r="D29" s="128" t="s">
        <v>0</v>
      </c>
      <c r="E29" s="143">
        <f>SUM(E2:F20)</f>
        <v>72</v>
      </c>
      <c r="F29" s="63"/>
      <c r="G29" s="128" t="s">
        <v>0</v>
      </c>
      <c r="H29" s="136">
        <f>SUM(H2:I20)</f>
        <v>65.5</v>
      </c>
      <c r="I29" s="63"/>
      <c r="J29" s="128" t="s">
        <v>0</v>
      </c>
      <c r="K29" s="136">
        <f>SUM(K2:K19)+SUM(L2:L19,K21)</f>
        <v>68.5</v>
      </c>
      <c r="L29" s="4"/>
      <c r="M29" s="128" t="s">
        <v>0</v>
      </c>
      <c r="N29" s="136">
        <f>SUM(N2:O20)</f>
        <v>73.5</v>
      </c>
      <c r="O29" s="4"/>
      <c r="P29" s="128" t="s">
        <v>0</v>
      </c>
      <c r="Q29" s="139">
        <f>SUM(Q2:Q19)+SUM(R2:R19)</f>
        <v>75.5</v>
      </c>
      <c r="R29" s="4"/>
      <c r="S29" s="128" t="s">
        <v>0</v>
      </c>
      <c r="T29" s="136">
        <f>SUM(T2:T19)+SUM(U2:U19)</f>
        <v>70.5</v>
      </c>
      <c r="U29" s="63"/>
      <c r="V29" s="128" t="s">
        <v>0</v>
      </c>
      <c r="W29" s="136">
        <f>SUM(W2:W19)+SUM(X2:X19)</f>
        <v>77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0</v>
      </c>
      <c r="I30" s="63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2</v>
      </c>
      <c r="R30" s="4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S1</f>
        <v>Calzini</v>
      </c>
      <c r="B32" s="14">
        <f>T30</f>
        <v>1</v>
      </c>
      <c r="C32" s="16"/>
      <c r="D32" s="14" t="str">
        <f>P1</f>
        <v>L.S.D.</v>
      </c>
      <c r="E32" s="15">
        <f>Q30</f>
        <v>2</v>
      </c>
      <c r="F32" s="5"/>
      <c r="G32" s="121" t="str">
        <f>D1</f>
        <v>Shooters</v>
      </c>
      <c r="H32" s="14">
        <f>E30</f>
        <v>2</v>
      </c>
      <c r="I32" s="5"/>
      <c r="J32" s="14" t="str">
        <f>J1</f>
        <v>Amici di Mohammed</v>
      </c>
      <c r="K32" s="15">
        <f>K30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V1</f>
        <v>NcT</v>
      </c>
      <c r="B33" s="14">
        <f>W30</f>
        <v>2</v>
      </c>
      <c r="C33" s="16"/>
      <c r="D33" s="17" t="str">
        <f>M1</f>
        <v>Gente Felice</v>
      </c>
      <c r="E33" s="14">
        <f>N30</f>
        <v>2</v>
      </c>
      <c r="F33" s="5"/>
      <c r="G33" s="14" t="str">
        <f>A1</f>
        <v>Euskal Herria</v>
      </c>
      <c r="H33" s="18">
        <f>B30</f>
        <v>1</v>
      </c>
      <c r="I33" s="5"/>
      <c r="J33" s="14" t="str">
        <f>G1</f>
        <v>Forza Silvio</v>
      </c>
      <c r="K33" s="14">
        <f>H30</f>
        <v>0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K1">
      <selection activeCell="W14" sqref="W14"/>
    </sheetView>
  </sheetViews>
  <sheetFormatPr defaultColWidth="9.140625" defaultRowHeight="12.75"/>
  <cols>
    <col min="1" max="1" width="18.57421875" style="0" customWidth="1"/>
    <col min="4" max="4" width="18.28125" style="0" customWidth="1"/>
    <col min="7" max="7" width="23.8515625" style="0" customWidth="1"/>
    <col min="10" max="10" width="23.57421875" style="0" customWidth="1"/>
    <col min="13" max="13" width="18.421875" style="0" customWidth="1"/>
    <col min="16" max="16" width="18.1406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Squadre!A32</f>
        <v>Gente Felice</v>
      </c>
      <c r="E1" s="59"/>
      <c r="F1" s="62"/>
      <c r="G1" s="58" t="str">
        <f>Squadre!I1</f>
        <v>Amici di Mohammed</v>
      </c>
      <c r="H1" s="59"/>
      <c r="I1" s="60"/>
      <c r="J1" s="61" t="str">
        <f>Squadre!M32</f>
        <v>NcT</v>
      </c>
      <c r="K1" s="59"/>
      <c r="L1" s="62"/>
      <c r="M1" s="58" t="str">
        <f>Squadre!E1</f>
        <v>Calzini</v>
      </c>
      <c r="N1" s="59"/>
      <c r="O1" s="60"/>
      <c r="P1" s="61" t="str">
        <f>Squadre!E32</f>
        <v>Forza Silvio</v>
      </c>
      <c r="Q1" s="59"/>
      <c r="R1" s="62"/>
      <c r="S1" s="58" t="str">
        <f>Squadre!M1</f>
        <v>Shooters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156</v>
      </c>
      <c r="B2" s="12">
        <v>6</v>
      </c>
      <c r="C2" s="8"/>
      <c r="D2" s="7" t="s">
        <v>271</v>
      </c>
      <c r="E2" s="12">
        <v>6</v>
      </c>
      <c r="F2" s="24">
        <v>-2</v>
      </c>
      <c r="G2" s="125" t="s">
        <v>223</v>
      </c>
      <c r="H2" s="203"/>
      <c r="I2" s="204"/>
      <c r="J2" s="7" t="s">
        <v>348</v>
      </c>
      <c r="K2" s="12">
        <v>6</v>
      </c>
      <c r="L2" s="24"/>
      <c r="M2" s="23" t="s">
        <v>547</v>
      </c>
      <c r="N2" s="12">
        <v>6</v>
      </c>
      <c r="O2" s="8">
        <v>-1</v>
      </c>
      <c r="P2" s="7" t="s">
        <v>296</v>
      </c>
      <c r="Q2" s="12">
        <v>7</v>
      </c>
      <c r="R2" s="24"/>
      <c r="S2" s="23" t="s">
        <v>253</v>
      </c>
      <c r="T2" s="46">
        <v>6.5</v>
      </c>
      <c r="U2" s="51"/>
      <c r="V2" s="7" t="s">
        <v>397</v>
      </c>
      <c r="W2" s="46">
        <v>6</v>
      </c>
      <c r="X2" s="47">
        <v>-0.5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7"/>
      <c r="K3" s="12"/>
      <c r="L3" s="24"/>
      <c r="M3" s="23"/>
      <c r="N3" s="12"/>
      <c r="O3" s="8"/>
      <c r="P3" s="7"/>
      <c r="Q3" s="12"/>
      <c r="R3" s="24"/>
      <c r="S3" s="23"/>
      <c r="T3" s="46"/>
      <c r="U3" s="51"/>
      <c r="V3" s="7"/>
      <c r="W3" s="46"/>
      <c r="X3" s="47"/>
    </row>
    <row r="4" spans="1:24" ht="15.75">
      <c r="A4" s="23" t="s">
        <v>166</v>
      </c>
      <c r="B4" s="12">
        <v>6.5</v>
      </c>
      <c r="C4" s="8">
        <v>-0.5</v>
      </c>
      <c r="D4" s="7" t="s">
        <v>276</v>
      </c>
      <c r="E4" s="12">
        <v>6</v>
      </c>
      <c r="F4" s="24"/>
      <c r="G4" s="102" t="s">
        <v>234</v>
      </c>
      <c r="H4" s="12">
        <v>6</v>
      </c>
      <c r="I4" s="8"/>
      <c r="J4" s="7" t="s">
        <v>350</v>
      </c>
      <c r="K4" s="12">
        <v>7</v>
      </c>
      <c r="L4" s="24">
        <v>3</v>
      </c>
      <c r="M4" s="23" t="s">
        <v>202</v>
      </c>
      <c r="N4" s="12">
        <v>5.5</v>
      </c>
      <c r="O4" s="8"/>
      <c r="P4" s="106" t="s">
        <v>306</v>
      </c>
      <c r="Q4" s="203"/>
      <c r="R4" s="216"/>
      <c r="S4" s="107" t="s">
        <v>257</v>
      </c>
      <c r="T4" s="201"/>
      <c r="U4" s="205"/>
      <c r="V4" s="7" t="s">
        <v>400</v>
      </c>
      <c r="W4" s="46">
        <v>5.5</v>
      </c>
      <c r="X4" s="47"/>
    </row>
    <row r="5" spans="1:24" ht="15.75">
      <c r="A5" s="23" t="s">
        <v>169</v>
      </c>
      <c r="B5" s="12">
        <v>5.5</v>
      </c>
      <c r="C5" s="8"/>
      <c r="D5" s="7" t="s">
        <v>495</v>
      </c>
      <c r="E5" s="12">
        <v>6</v>
      </c>
      <c r="F5" s="24"/>
      <c r="G5" s="102" t="s">
        <v>230</v>
      </c>
      <c r="H5" s="12">
        <v>6</v>
      </c>
      <c r="I5" s="8"/>
      <c r="J5" s="7" t="s">
        <v>353</v>
      </c>
      <c r="K5" s="12">
        <v>4.5</v>
      </c>
      <c r="L5" s="24">
        <v>-1</v>
      </c>
      <c r="M5" s="23" t="s">
        <v>548</v>
      </c>
      <c r="N5" s="12">
        <v>6</v>
      </c>
      <c r="O5" s="8"/>
      <c r="P5" s="7" t="s">
        <v>303</v>
      </c>
      <c r="Q5" s="12">
        <v>5</v>
      </c>
      <c r="R5" s="24"/>
      <c r="S5" s="23" t="s">
        <v>254</v>
      </c>
      <c r="T5" s="46">
        <v>6</v>
      </c>
      <c r="U5" s="51"/>
      <c r="V5" s="7" t="s">
        <v>409</v>
      </c>
      <c r="W5" s="46">
        <v>6</v>
      </c>
      <c r="X5" s="47">
        <v>-0.5</v>
      </c>
    </row>
    <row r="6" spans="1:24" ht="15.75">
      <c r="A6" s="23" t="s">
        <v>161</v>
      </c>
      <c r="B6" s="12">
        <v>5.5</v>
      </c>
      <c r="C6" s="8"/>
      <c r="D6" s="7" t="s">
        <v>281</v>
      </c>
      <c r="E6" s="12">
        <v>5.5</v>
      </c>
      <c r="F6" s="24"/>
      <c r="G6" s="125" t="s">
        <v>579</v>
      </c>
      <c r="H6" s="203"/>
      <c r="I6" s="204"/>
      <c r="J6" s="7" t="s">
        <v>354</v>
      </c>
      <c r="K6" s="12">
        <v>7</v>
      </c>
      <c r="L6" s="24"/>
      <c r="M6" s="23" t="s">
        <v>452</v>
      </c>
      <c r="N6" s="12">
        <v>6</v>
      </c>
      <c r="O6" s="8"/>
      <c r="P6" s="7" t="s">
        <v>305</v>
      </c>
      <c r="Q6" s="12">
        <v>6</v>
      </c>
      <c r="R6" s="24"/>
      <c r="S6" s="23" t="s">
        <v>260</v>
      </c>
      <c r="T6" s="46">
        <v>6</v>
      </c>
      <c r="U6" s="51">
        <v>-0.5</v>
      </c>
      <c r="V6" s="7" t="s">
        <v>497</v>
      </c>
      <c r="W6" s="46">
        <v>5.5</v>
      </c>
      <c r="X6" s="47"/>
    </row>
    <row r="7" spans="1:24" ht="15.75">
      <c r="A7" s="23"/>
      <c r="B7" s="12"/>
      <c r="C7" s="8"/>
      <c r="D7" s="7"/>
      <c r="E7" s="12"/>
      <c r="F7" s="24"/>
      <c r="G7" s="102"/>
      <c r="H7" s="12"/>
      <c r="I7" s="8"/>
      <c r="J7" s="7"/>
      <c r="K7" s="12"/>
      <c r="L7" s="24"/>
      <c r="M7" s="23"/>
      <c r="N7" s="12"/>
      <c r="O7" s="8"/>
      <c r="P7" s="106" t="s">
        <v>300</v>
      </c>
      <c r="Q7" s="203"/>
      <c r="R7" s="216"/>
      <c r="S7" s="23"/>
      <c r="T7" s="46"/>
      <c r="U7" s="51"/>
      <c r="V7" s="7"/>
      <c r="W7" s="46"/>
      <c r="X7" s="47"/>
    </row>
    <row r="8" spans="1:24" ht="15.75">
      <c r="A8" s="23" t="s">
        <v>177</v>
      </c>
      <c r="B8" s="12">
        <v>6.5</v>
      </c>
      <c r="C8" s="8"/>
      <c r="D8" s="7" t="s">
        <v>283</v>
      </c>
      <c r="E8" s="12">
        <v>6.5</v>
      </c>
      <c r="F8" s="24"/>
      <c r="G8" s="102" t="s">
        <v>241</v>
      </c>
      <c r="H8" s="12">
        <v>7.5</v>
      </c>
      <c r="I8" s="8">
        <v>3</v>
      </c>
      <c r="J8" s="7" t="s">
        <v>361</v>
      </c>
      <c r="K8" s="12">
        <v>7</v>
      </c>
      <c r="L8" s="24">
        <v>1</v>
      </c>
      <c r="M8" s="23" t="s">
        <v>212</v>
      </c>
      <c r="N8" s="12">
        <v>6</v>
      </c>
      <c r="O8" s="8"/>
      <c r="P8" s="7"/>
      <c r="Q8" s="12"/>
      <c r="R8" s="24"/>
      <c r="S8" s="23" t="s">
        <v>269</v>
      </c>
      <c r="T8" s="46">
        <v>6</v>
      </c>
      <c r="U8" s="51"/>
      <c r="V8" s="7" t="s">
        <v>498</v>
      </c>
      <c r="W8" s="46">
        <v>6.5</v>
      </c>
      <c r="X8" s="47">
        <v>3</v>
      </c>
    </row>
    <row r="9" spans="1:24" ht="15.75">
      <c r="A9" s="23" t="s">
        <v>185</v>
      </c>
      <c r="B9" s="12">
        <v>6.5</v>
      </c>
      <c r="C9" s="8"/>
      <c r="D9" s="7" t="s">
        <v>287</v>
      </c>
      <c r="E9" s="12">
        <v>7</v>
      </c>
      <c r="F9" s="24">
        <v>1</v>
      </c>
      <c r="G9" s="102" t="s">
        <v>238</v>
      </c>
      <c r="H9" s="12">
        <v>6</v>
      </c>
      <c r="I9" s="8"/>
      <c r="J9" s="7" t="s">
        <v>553</v>
      </c>
      <c r="K9" s="12">
        <v>5.5</v>
      </c>
      <c r="L9" s="24">
        <v>-3</v>
      </c>
      <c r="M9" s="23" t="s">
        <v>213</v>
      </c>
      <c r="N9" s="12">
        <v>5</v>
      </c>
      <c r="O9" s="8">
        <v>-0.5</v>
      </c>
      <c r="P9" s="7" t="s">
        <v>308</v>
      </c>
      <c r="Q9" s="12">
        <v>6.5</v>
      </c>
      <c r="R9" s="24">
        <v>1</v>
      </c>
      <c r="S9" s="23" t="s">
        <v>263</v>
      </c>
      <c r="T9" s="46">
        <v>5</v>
      </c>
      <c r="U9" s="51">
        <v>-0.5</v>
      </c>
      <c r="V9" s="7" t="s">
        <v>411</v>
      </c>
      <c r="W9" s="46">
        <v>5.5</v>
      </c>
      <c r="X9" s="47"/>
    </row>
    <row r="10" spans="1:24" ht="15.75">
      <c r="A10" s="23" t="s">
        <v>174</v>
      </c>
      <c r="B10" s="12">
        <v>5</v>
      </c>
      <c r="C10" s="8"/>
      <c r="D10" s="7" t="s">
        <v>288</v>
      </c>
      <c r="E10" s="12">
        <v>5.5</v>
      </c>
      <c r="F10" s="24"/>
      <c r="G10" s="102" t="s">
        <v>243</v>
      </c>
      <c r="H10" s="12">
        <v>6.5</v>
      </c>
      <c r="I10" s="8"/>
      <c r="J10" s="7" t="s">
        <v>617</v>
      </c>
      <c r="K10" s="12">
        <v>7</v>
      </c>
      <c r="L10" s="24"/>
      <c r="M10" s="23" t="s">
        <v>489</v>
      </c>
      <c r="N10" s="12">
        <v>7</v>
      </c>
      <c r="O10" s="8">
        <v>3</v>
      </c>
      <c r="P10" s="7" t="s">
        <v>309</v>
      </c>
      <c r="Q10" s="12">
        <v>6.5</v>
      </c>
      <c r="R10" s="24"/>
      <c r="S10" s="23" t="s">
        <v>262</v>
      </c>
      <c r="T10" s="46">
        <v>7</v>
      </c>
      <c r="U10" s="51"/>
      <c r="V10" s="7" t="s">
        <v>403</v>
      </c>
      <c r="W10" s="46">
        <v>6.5</v>
      </c>
      <c r="X10" s="47">
        <v>-0.5</v>
      </c>
    </row>
    <row r="11" spans="1:24" ht="15.75">
      <c r="A11" s="23" t="s">
        <v>633</v>
      </c>
      <c r="B11" s="12">
        <v>6</v>
      </c>
      <c r="C11" s="8"/>
      <c r="D11" s="7" t="s">
        <v>284</v>
      </c>
      <c r="E11" s="12">
        <v>7</v>
      </c>
      <c r="F11" s="24"/>
      <c r="G11" s="102" t="s">
        <v>239</v>
      </c>
      <c r="H11" s="12">
        <v>6.5</v>
      </c>
      <c r="I11" s="8">
        <v>-0.5</v>
      </c>
      <c r="J11" s="7" t="s">
        <v>357</v>
      </c>
      <c r="K11" s="12">
        <v>6</v>
      </c>
      <c r="L11" s="24"/>
      <c r="M11" s="23" t="s">
        <v>214</v>
      </c>
      <c r="N11" s="12">
        <v>6.5</v>
      </c>
      <c r="O11" s="8"/>
      <c r="P11" s="7" t="s">
        <v>310</v>
      </c>
      <c r="Q11" s="12">
        <v>7</v>
      </c>
      <c r="R11" s="24"/>
      <c r="S11" s="23" t="s">
        <v>264</v>
      </c>
      <c r="T11" s="46">
        <v>6.5</v>
      </c>
      <c r="U11" s="51"/>
      <c r="V11" s="7" t="s">
        <v>404</v>
      </c>
      <c r="W11" s="46">
        <v>6.5</v>
      </c>
      <c r="X11" s="47">
        <v>3</v>
      </c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8"/>
      <c r="J12" s="7"/>
      <c r="K12" s="12"/>
      <c r="L12" s="24"/>
      <c r="M12" s="23"/>
      <c r="N12" s="12"/>
      <c r="O12" s="8"/>
      <c r="P12" s="7"/>
      <c r="Q12" s="12"/>
      <c r="R12" s="24"/>
      <c r="S12" s="23"/>
      <c r="T12" s="46"/>
      <c r="U12" s="51"/>
      <c r="V12" s="7"/>
      <c r="W12" s="46"/>
      <c r="X12" s="47"/>
    </row>
    <row r="13" spans="1:24" ht="15.75">
      <c r="A13" s="23" t="s">
        <v>191</v>
      </c>
      <c r="B13" s="12">
        <v>5</v>
      </c>
      <c r="C13" s="8"/>
      <c r="D13" s="7" t="s">
        <v>293</v>
      </c>
      <c r="E13" s="12">
        <v>5.5</v>
      </c>
      <c r="F13" s="24"/>
      <c r="G13" s="102" t="s">
        <v>244</v>
      </c>
      <c r="H13" s="12">
        <v>7</v>
      </c>
      <c r="I13" s="8">
        <v>3</v>
      </c>
      <c r="J13" s="7" t="s">
        <v>369</v>
      </c>
      <c r="K13" s="12">
        <v>7.5</v>
      </c>
      <c r="L13" s="24">
        <v>6</v>
      </c>
      <c r="M13" s="23" t="s">
        <v>453</v>
      </c>
      <c r="N13" s="12">
        <v>5</v>
      </c>
      <c r="O13" s="8"/>
      <c r="P13" s="7" t="s">
        <v>318</v>
      </c>
      <c r="Q13" s="12">
        <v>7.5</v>
      </c>
      <c r="R13" s="24">
        <v>6</v>
      </c>
      <c r="S13" s="23" t="s">
        <v>592</v>
      </c>
      <c r="T13" s="46">
        <v>6.5</v>
      </c>
      <c r="U13" s="51">
        <v>2.5</v>
      </c>
      <c r="V13" s="7" t="s">
        <v>499</v>
      </c>
      <c r="W13" s="46">
        <v>5.5</v>
      </c>
      <c r="X13" s="47"/>
    </row>
    <row r="14" spans="1:24" ht="15.75">
      <c r="A14" s="23" t="s">
        <v>187</v>
      </c>
      <c r="B14" s="12">
        <v>5.5</v>
      </c>
      <c r="C14" s="8"/>
      <c r="D14" s="7" t="s">
        <v>295</v>
      </c>
      <c r="E14" s="12">
        <v>5</v>
      </c>
      <c r="F14" s="24"/>
      <c r="G14" s="102" t="s">
        <v>249</v>
      </c>
      <c r="H14" s="12">
        <v>6.5</v>
      </c>
      <c r="I14" s="8">
        <v>1</v>
      </c>
      <c r="J14" s="7" t="s">
        <v>366</v>
      </c>
      <c r="K14" s="12">
        <v>5</v>
      </c>
      <c r="L14" s="24"/>
      <c r="M14" s="23" t="s">
        <v>562</v>
      </c>
      <c r="N14" s="12">
        <v>6</v>
      </c>
      <c r="O14" s="8"/>
      <c r="P14" s="7" t="s">
        <v>320</v>
      </c>
      <c r="Q14" s="12">
        <v>5.5</v>
      </c>
      <c r="R14" s="24"/>
      <c r="S14" s="107" t="s">
        <v>581</v>
      </c>
      <c r="T14" s="201"/>
      <c r="U14" s="205"/>
      <c r="V14" s="7" t="s">
        <v>407</v>
      </c>
      <c r="W14" s="46">
        <v>6.5</v>
      </c>
      <c r="X14" s="47">
        <v>3</v>
      </c>
    </row>
    <row r="15" spans="1:24" ht="15.75">
      <c r="A15" s="23" t="s">
        <v>188</v>
      </c>
      <c r="B15" s="12">
        <v>5</v>
      </c>
      <c r="C15" s="8"/>
      <c r="D15" s="7" t="s">
        <v>496</v>
      </c>
      <c r="E15" s="12">
        <v>7.5</v>
      </c>
      <c r="F15" s="24">
        <v>4</v>
      </c>
      <c r="G15" s="102" t="s">
        <v>248</v>
      </c>
      <c r="H15" s="12">
        <v>5</v>
      </c>
      <c r="I15" s="8"/>
      <c r="J15" s="7" t="s">
        <v>365</v>
      </c>
      <c r="K15" s="12">
        <v>5</v>
      </c>
      <c r="L15" s="24"/>
      <c r="M15" s="23" t="s">
        <v>455</v>
      </c>
      <c r="N15" s="12">
        <v>5</v>
      </c>
      <c r="O15" s="8">
        <v>-1</v>
      </c>
      <c r="P15" s="7" t="s">
        <v>317</v>
      </c>
      <c r="Q15" s="12">
        <v>6.5</v>
      </c>
      <c r="R15" s="24"/>
      <c r="S15" s="23" t="s">
        <v>575</v>
      </c>
      <c r="T15" s="46">
        <v>7</v>
      </c>
      <c r="U15" s="51">
        <v>3</v>
      </c>
      <c r="V15" s="7" t="s">
        <v>511</v>
      </c>
      <c r="W15" s="46">
        <v>7.5</v>
      </c>
      <c r="X15" s="47">
        <v>4</v>
      </c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48"/>
      <c r="X16" s="45"/>
    </row>
    <row r="17" spans="1:24" ht="15.75">
      <c r="A17" s="36"/>
      <c r="B17" s="37"/>
      <c r="C17" s="38"/>
      <c r="D17" s="39"/>
      <c r="E17" s="37"/>
      <c r="F17" s="40"/>
      <c r="G17" s="156" t="s">
        <v>632</v>
      </c>
      <c r="H17" s="37">
        <v>3</v>
      </c>
      <c r="I17" s="38"/>
      <c r="J17" s="39"/>
      <c r="K17" s="37"/>
      <c r="L17" s="40"/>
      <c r="M17" s="36"/>
      <c r="N17" s="37"/>
      <c r="O17" s="38"/>
      <c r="P17" s="39" t="s">
        <v>563</v>
      </c>
      <c r="Q17" s="37">
        <v>6</v>
      </c>
      <c r="R17" s="40"/>
      <c r="S17" s="36" t="s">
        <v>634</v>
      </c>
      <c r="T17" s="37">
        <v>4.5</v>
      </c>
      <c r="U17" s="38">
        <v>-1</v>
      </c>
      <c r="V17" s="39"/>
      <c r="W17" s="49"/>
      <c r="X17" s="50"/>
    </row>
    <row r="18" spans="1:24" ht="15.75">
      <c r="A18" s="36"/>
      <c r="B18" s="37"/>
      <c r="C18" s="38"/>
      <c r="D18" s="39"/>
      <c r="E18" s="37"/>
      <c r="F18" s="40"/>
      <c r="G18" s="41"/>
      <c r="H18" s="37"/>
      <c r="I18" s="38"/>
      <c r="J18" s="39"/>
      <c r="K18" s="37"/>
      <c r="L18" s="40"/>
      <c r="M18" s="36"/>
      <c r="N18" s="37"/>
      <c r="O18" s="38"/>
      <c r="P18" s="39" t="s">
        <v>307</v>
      </c>
      <c r="Q18" s="37">
        <v>6.5</v>
      </c>
      <c r="R18" s="40"/>
      <c r="S18" s="36"/>
      <c r="T18" s="49"/>
      <c r="U18" s="53"/>
      <c r="V18" s="39"/>
      <c r="W18" s="49"/>
      <c r="X18" s="5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38"/>
      <c r="J19" s="39"/>
      <c r="K19" s="37"/>
      <c r="L19" s="4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49"/>
      <c r="X19" s="50"/>
    </row>
    <row r="20" spans="1:24" ht="15.75">
      <c r="A20" s="108"/>
      <c r="B20" s="109"/>
      <c r="C20" s="110"/>
      <c r="D20" s="108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22"/>
      <c r="T20" s="109"/>
      <c r="U20" s="114"/>
      <c r="V20" s="108"/>
      <c r="W20" s="109"/>
      <c r="X20" s="112"/>
    </row>
    <row r="21" spans="1:24" ht="15.75">
      <c r="A21" s="108"/>
      <c r="B21" s="109"/>
      <c r="C21" s="110"/>
      <c r="D21" s="108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22"/>
      <c r="T21" s="109"/>
      <c r="U21" s="114"/>
      <c r="V21" s="108"/>
      <c r="W21" s="109"/>
      <c r="X21" s="112"/>
    </row>
    <row r="22" spans="1:24" ht="12.75">
      <c r="A22" s="26" t="s">
        <v>158</v>
      </c>
      <c r="B22" s="10"/>
      <c r="C22" s="9"/>
      <c r="D22" s="11" t="s">
        <v>272</v>
      </c>
      <c r="E22" s="10"/>
      <c r="F22" s="25"/>
      <c r="G22" s="103" t="s">
        <v>570</v>
      </c>
      <c r="H22" s="196"/>
      <c r="I22" s="197"/>
      <c r="J22" s="11" t="s">
        <v>346</v>
      </c>
      <c r="K22" s="10"/>
      <c r="L22" s="25"/>
      <c r="M22" s="26" t="s">
        <v>198</v>
      </c>
      <c r="N22" s="10"/>
      <c r="O22" s="9"/>
      <c r="P22" s="214"/>
      <c r="Q22" s="196"/>
      <c r="R22" s="206"/>
      <c r="S22" s="26" t="s">
        <v>251</v>
      </c>
      <c r="T22" s="196"/>
      <c r="U22" s="197"/>
      <c r="V22" s="11" t="s">
        <v>408</v>
      </c>
      <c r="W22" s="54"/>
      <c r="X22" s="126"/>
    </row>
    <row r="23" spans="1:24" ht="12.75">
      <c r="A23" s="26" t="s">
        <v>623</v>
      </c>
      <c r="B23" s="10"/>
      <c r="C23" s="9"/>
      <c r="D23" s="11" t="s">
        <v>277</v>
      </c>
      <c r="E23" s="10"/>
      <c r="F23" s="25"/>
      <c r="G23" s="103" t="s">
        <v>245</v>
      </c>
      <c r="H23" s="10"/>
      <c r="I23" s="9"/>
      <c r="J23" s="11" t="s">
        <v>367</v>
      </c>
      <c r="K23" s="10"/>
      <c r="L23" s="25"/>
      <c r="M23" s="26" t="s">
        <v>454</v>
      </c>
      <c r="N23" s="10"/>
      <c r="O23" s="9"/>
      <c r="P23" s="11" t="s">
        <v>583</v>
      </c>
      <c r="Q23" s="10"/>
      <c r="R23" s="25"/>
      <c r="S23" s="26" t="s">
        <v>425</v>
      </c>
      <c r="T23" s="196"/>
      <c r="U23" s="197"/>
      <c r="V23" s="11" t="s">
        <v>413</v>
      </c>
      <c r="W23" s="54"/>
      <c r="X23" s="126"/>
    </row>
    <row r="24" spans="1:24" ht="12.75">
      <c r="A24" s="26" t="s">
        <v>624</v>
      </c>
      <c r="B24" s="10"/>
      <c r="C24" s="9"/>
      <c r="D24" s="11" t="s">
        <v>280</v>
      </c>
      <c r="E24" s="10"/>
      <c r="F24" s="25">
        <v>1</v>
      </c>
      <c r="G24" s="103" t="s">
        <v>247</v>
      </c>
      <c r="H24" s="10"/>
      <c r="I24" s="9">
        <v>3</v>
      </c>
      <c r="J24" s="11" t="s">
        <v>370</v>
      </c>
      <c r="K24" s="10"/>
      <c r="L24" s="25"/>
      <c r="M24" s="26" t="s">
        <v>490</v>
      </c>
      <c r="N24" s="10"/>
      <c r="O24" s="9"/>
      <c r="P24" s="11" t="s">
        <v>316</v>
      </c>
      <c r="Q24" s="10"/>
      <c r="R24" s="25">
        <v>2.5</v>
      </c>
      <c r="S24" s="26" t="s">
        <v>429</v>
      </c>
      <c r="T24" s="196"/>
      <c r="U24" s="197"/>
      <c r="V24" s="11" t="s">
        <v>405</v>
      </c>
      <c r="W24" s="54"/>
      <c r="X24" s="126"/>
    </row>
    <row r="25" spans="1:24" ht="12.75">
      <c r="A25" s="26" t="s">
        <v>183</v>
      </c>
      <c r="B25" s="10"/>
      <c r="C25" s="9"/>
      <c r="D25" s="11" t="s">
        <v>286</v>
      </c>
      <c r="E25" s="10"/>
      <c r="F25" s="25"/>
      <c r="G25" s="103" t="s">
        <v>242</v>
      </c>
      <c r="H25" s="10"/>
      <c r="I25" s="9"/>
      <c r="J25" s="11" t="s">
        <v>358</v>
      </c>
      <c r="K25" s="10"/>
      <c r="L25" s="25">
        <v>1</v>
      </c>
      <c r="M25" s="26" t="s">
        <v>215</v>
      </c>
      <c r="N25" s="10"/>
      <c r="O25" s="9">
        <v>3</v>
      </c>
      <c r="P25" s="11" t="s">
        <v>311</v>
      </c>
      <c r="Q25" s="10"/>
      <c r="R25" s="25"/>
      <c r="S25" s="26" t="s">
        <v>521</v>
      </c>
      <c r="T25" s="10">
        <v>4.5</v>
      </c>
      <c r="U25" s="9">
        <v>-1</v>
      </c>
      <c r="V25" s="11" t="s">
        <v>412</v>
      </c>
      <c r="W25" s="54"/>
      <c r="X25" s="126"/>
    </row>
    <row r="26" spans="1:24" ht="12.75">
      <c r="A26" s="26" t="s">
        <v>171</v>
      </c>
      <c r="B26" s="10"/>
      <c r="C26" s="9"/>
      <c r="D26" s="11" t="s">
        <v>289</v>
      </c>
      <c r="E26" s="10"/>
      <c r="F26" s="25"/>
      <c r="G26" s="103" t="s">
        <v>240</v>
      </c>
      <c r="H26" s="10"/>
      <c r="I26" s="9"/>
      <c r="J26" s="11" t="s">
        <v>364</v>
      </c>
      <c r="K26" s="10"/>
      <c r="L26" s="25"/>
      <c r="M26" s="26" t="s">
        <v>209</v>
      </c>
      <c r="N26" s="10"/>
      <c r="O26" s="9"/>
      <c r="P26" s="11" t="s">
        <v>307</v>
      </c>
      <c r="Q26" s="10">
        <v>6.5</v>
      </c>
      <c r="R26" s="25"/>
      <c r="S26" s="26" t="s">
        <v>421</v>
      </c>
      <c r="T26" s="196"/>
      <c r="U26" s="197"/>
      <c r="V26" s="11" t="s">
        <v>401</v>
      </c>
      <c r="W26" s="54"/>
      <c r="X26" s="126"/>
    </row>
    <row r="27" spans="1:24" ht="12.75">
      <c r="A27" s="26" t="s">
        <v>167</v>
      </c>
      <c r="B27" s="10"/>
      <c r="C27" s="9"/>
      <c r="D27" s="11" t="s">
        <v>290</v>
      </c>
      <c r="E27" s="10"/>
      <c r="F27" s="25"/>
      <c r="G27" s="103" t="s">
        <v>571</v>
      </c>
      <c r="H27" s="196"/>
      <c r="I27" s="197"/>
      <c r="J27" s="11" t="s">
        <v>351</v>
      </c>
      <c r="K27" s="10"/>
      <c r="L27" s="25"/>
      <c r="M27" s="26" t="s">
        <v>199</v>
      </c>
      <c r="N27" s="10"/>
      <c r="O27" s="9"/>
      <c r="P27" s="11" t="s">
        <v>301</v>
      </c>
      <c r="Q27" s="10">
        <v>6</v>
      </c>
      <c r="R27" s="25"/>
      <c r="S27" s="26" t="s">
        <v>432</v>
      </c>
      <c r="T27" s="196"/>
      <c r="U27" s="197"/>
      <c r="V27" s="11" t="s">
        <v>560</v>
      </c>
      <c r="W27" s="54"/>
      <c r="X27" s="126"/>
    </row>
    <row r="28" spans="1:24" ht="13.5" thickBot="1">
      <c r="A28" s="27" t="s">
        <v>165</v>
      </c>
      <c r="B28" s="31"/>
      <c r="C28" s="29"/>
      <c r="D28" s="28" t="s">
        <v>292</v>
      </c>
      <c r="E28" s="31"/>
      <c r="F28" s="30"/>
      <c r="G28" s="104" t="s">
        <v>231</v>
      </c>
      <c r="H28" s="31"/>
      <c r="I28" s="29"/>
      <c r="J28" s="28" t="s">
        <v>629</v>
      </c>
      <c r="K28" s="31"/>
      <c r="L28" s="30"/>
      <c r="M28" s="104" t="s">
        <v>200</v>
      </c>
      <c r="N28" s="31"/>
      <c r="O28" s="29"/>
      <c r="P28" s="28" t="s">
        <v>585</v>
      </c>
      <c r="Q28" s="31"/>
      <c r="R28" s="30"/>
      <c r="S28" s="27" t="s">
        <v>419</v>
      </c>
      <c r="T28" s="207"/>
      <c r="U28" s="209"/>
      <c r="V28" s="28" t="s">
        <v>410</v>
      </c>
      <c r="W28" s="56"/>
      <c r="X28" s="127"/>
    </row>
    <row r="29" spans="1:24" ht="16.5" thickBot="1">
      <c r="A29" s="128" t="s">
        <v>0</v>
      </c>
      <c r="B29" s="138">
        <f>SUM(B2:C20)</f>
        <v>62.5</v>
      </c>
      <c r="C29" s="4"/>
      <c r="D29" s="128" t="s">
        <v>0</v>
      </c>
      <c r="E29" s="136">
        <f>SUM(E2:F20)</f>
        <v>70.5</v>
      </c>
      <c r="F29" s="4"/>
      <c r="G29" s="128" t="s">
        <v>0</v>
      </c>
      <c r="H29" s="136">
        <f>SUM(H2:H19)+SUM(I2:I19)</f>
        <v>66.5</v>
      </c>
      <c r="I29" s="4"/>
      <c r="J29" s="128" t="s">
        <v>0</v>
      </c>
      <c r="K29" s="136">
        <f>SUM(K2:L20)</f>
        <v>73.5</v>
      </c>
      <c r="L29" s="63"/>
      <c r="M29" s="128" t="s">
        <v>0</v>
      </c>
      <c r="N29" s="136">
        <f>SUM(N2:N19)+SUM(O2:O19)</f>
        <v>64.5</v>
      </c>
      <c r="O29" s="63"/>
      <c r="P29" s="128" t="s">
        <v>0</v>
      </c>
      <c r="Q29" s="136">
        <f>SUM(Q2:R20)</f>
        <v>77</v>
      </c>
      <c r="R29" s="63"/>
      <c r="S29" s="128" t="s">
        <v>0</v>
      </c>
      <c r="T29" s="143">
        <f>SUM(T2:T19)+SUM(U2:U19)</f>
        <v>64.5</v>
      </c>
      <c r="U29" s="63"/>
      <c r="V29" s="128" t="s">
        <v>0</v>
      </c>
      <c r="W29" s="139">
        <f>SUM(W2:X20)</f>
        <v>79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2</v>
      </c>
      <c r="L30" s="63"/>
      <c r="M30" s="3" t="s">
        <v>1</v>
      </c>
      <c r="N30" s="1">
        <f>IF(ISERROR(FLOOR(PRODUCT(SUM(N29,-60),1/6),1)),0,FLOOR(PRODUCT(SUM(N29,-60),1/6),1))</f>
        <v>0</v>
      </c>
      <c r="O30" s="63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3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S1</f>
        <v>Shooters</v>
      </c>
      <c r="B32" s="14">
        <f>T30</f>
        <v>0</v>
      </c>
      <c r="C32" s="16"/>
      <c r="D32" s="14" t="str">
        <f>M1</f>
        <v>Calzini</v>
      </c>
      <c r="E32" s="15">
        <f>N30</f>
        <v>0</v>
      </c>
      <c r="F32" s="5"/>
      <c r="G32" s="14" t="str">
        <f>A1</f>
        <v>Euskal Herria</v>
      </c>
      <c r="H32" s="15">
        <f>B30</f>
        <v>0</v>
      </c>
      <c r="I32" s="16"/>
      <c r="J32" s="121" t="str">
        <f>J1</f>
        <v>NcT</v>
      </c>
      <c r="K32" s="14">
        <f>K30</f>
        <v>2</v>
      </c>
      <c r="L32" s="5"/>
      <c r="M32" s="5"/>
      <c r="N32" s="5"/>
      <c r="O32" s="16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4" t="str">
        <f>V1</f>
        <v>L.S.D.</v>
      </c>
      <c r="B33" s="18">
        <f>W30</f>
        <v>3</v>
      </c>
      <c r="C33" s="16"/>
      <c r="D33" s="17" t="str">
        <f>P1</f>
        <v>Forza Silvio</v>
      </c>
      <c r="E33" s="14">
        <f>Q30</f>
        <v>2</v>
      </c>
      <c r="F33" s="5"/>
      <c r="G33" s="121" t="str">
        <f>D1</f>
        <v>Gente Felice</v>
      </c>
      <c r="H33" s="14">
        <f>E30</f>
        <v>1</v>
      </c>
      <c r="I33" s="16"/>
      <c r="J33" s="17" t="str">
        <f>G1</f>
        <v>Amici di Mohammed</v>
      </c>
      <c r="K33" s="14">
        <f>H30</f>
        <v>1</v>
      </c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D22" sqref="D22:D28"/>
    </sheetView>
  </sheetViews>
  <sheetFormatPr defaultColWidth="9.140625" defaultRowHeight="12.75"/>
  <cols>
    <col min="1" max="1" width="23.00390625" style="0" customWidth="1"/>
    <col min="4" max="4" width="22.8515625" style="0" customWidth="1"/>
    <col min="7" max="7" width="18.28125" style="0" customWidth="1"/>
    <col min="10" max="10" width="18.28125" style="0" customWidth="1"/>
    <col min="13" max="13" width="18.140625" style="0" customWidth="1"/>
    <col min="16" max="16" width="18.140625" style="0" customWidth="1"/>
    <col min="19" max="19" width="18.28125" style="0" customWidth="1"/>
    <col min="22" max="22" width="18.42187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Squadre!I1</f>
        <v>Amici di Mohammed</v>
      </c>
      <c r="E1" s="59"/>
      <c r="F1" s="62"/>
      <c r="G1" s="58" t="str">
        <f>Squadre!E1</f>
        <v>Calzini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Squadre!M32</f>
        <v>NcT</v>
      </c>
      <c r="Q1" s="59"/>
      <c r="R1" s="62"/>
      <c r="S1" s="58" t="str">
        <f>Squadre!E32</f>
        <v>Forza Silvio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12</v>
      </c>
      <c r="B2" s="12">
        <v>4.5</v>
      </c>
      <c r="C2" s="8">
        <v>-3</v>
      </c>
      <c r="D2" s="150" t="s">
        <v>570</v>
      </c>
      <c r="E2" s="12">
        <v>5.5</v>
      </c>
      <c r="F2" s="24">
        <v>-2</v>
      </c>
      <c r="G2" s="23" t="s">
        <v>547</v>
      </c>
      <c r="H2" s="12">
        <v>6</v>
      </c>
      <c r="I2" s="8"/>
      <c r="J2" s="7" t="s">
        <v>253</v>
      </c>
      <c r="K2" s="46">
        <v>6</v>
      </c>
      <c r="L2" s="47">
        <v>-1</v>
      </c>
      <c r="M2" s="23" t="s">
        <v>271</v>
      </c>
      <c r="N2" s="12">
        <v>6</v>
      </c>
      <c r="O2" s="8">
        <v>-2</v>
      </c>
      <c r="P2" s="7" t="s">
        <v>445</v>
      </c>
      <c r="Q2" s="12">
        <v>6</v>
      </c>
      <c r="R2" s="24">
        <v>-1</v>
      </c>
      <c r="S2" s="107" t="s">
        <v>296</v>
      </c>
      <c r="T2" s="203"/>
      <c r="U2" s="204"/>
      <c r="V2" s="7" t="s">
        <v>321</v>
      </c>
      <c r="W2" s="46">
        <v>7</v>
      </c>
      <c r="X2" s="47">
        <v>-1</v>
      </c>
    </row>
    <row r="3" spans="1:24" ht="15.75">
      <c r="A3" s="23"/>
      <c r="B3" s="12"/>
      <c r="C3" s="8"/>
      <c r="D3" s="150"/>
      <c r="E3" s="12"/>
      <c r="F3" s="24"/>
      <c r="G3" s="23"/>
      <c r="H3" s="12"/>
      <c r="I3" s="8"/>
      <c r="J3" s="7"/>
      <c r="K3" s="46"/>
      <c r="L3" s="47"/>
      <c r="M3" s="23"/>
      <c r="N3" s="12"/>
      <c r="O3" s="8"/>
      <c r="P3" s="7"/>
      <c r="Q3" s="12"/>
      <c r="R3" s="24"/>
      <c r="S3" s="23"/>
      <c r="T3" s="12"/>
      <c r="U3" s="8"/>
      <c r="V3" s="7"/>
      <c r="W3" s="46"/>
      <c r="X3" s="47"/>
    </row>
    <row r="4" spans="1:24" ht="15.75">
      <c r="A4" s="23" t="s">
        <v>378</v>
      </c>
      <c r="B4" s="12">
        <v>6</v>
      </c>
      <c r="C4" s="8">
        <v>3</v>
      </c>
      <c r="D4" s="150" t="s">
        <v>234</v>
      </c>
      <c r="E4" s="12">
        <v>6</v>
      </c>
      <c r="F4" s="24"/>
      <c r="G4" s="23" t="s">
        <v>202</v>
      </c>
      <c r="H4" s="12">
        <v>6.5</v>
      </c>
      <c r="I4" s="8"/>
      <c r="J4" s="106" t="s">
        <v>256</v>
      </c>
      <c r="K4" s="201"/>
      <c r="L4" s="202"/>
      <c r="M4" s="107" t="s">
        <v>276</v>
      </c>
      <c r="N4" s="203"/>
      <c r="O4" s="204"/>
      <c r="P4" s="7" t="s">
        <v>451</v>
      </c>
      <c r="Q4" s="12">
        <v>5.5</v>
      </c>
      <c r="R4" s="24"/>
      <c r="S4" s="107" t="s">
        <v>306</v>
      </c>
      <c r="T4" s="203"/>
      <c r="U4" s="204"/>
      <c r="V4" s="7" t="s">
        <v>326</v>
      </c>
      <c r="W4" s="46">
        <v>6</v>
      </c>
      <c r="X4" s="47"/>
    </row>
    <row r="5" spans="1:24" ht="15.75">
      <c r="A5" s="23" t="s">
        <v>512</v>
      </c>
      <c r="B5" s="12">
        <v>6</v>
      </c>
      <c r="C5" s="8">
        <v>-0.5</v>
      </c>
      <c r="D5" s="150" t="s">
        <v>230</v>
      </c>
      <c r="E5" s="12">
        <v>6</v>
      </c>
      <c r="F5" s="24"/>
      <c r="G5" s="23" t="s">
        <v>548</v>
      </c>
      <c r="H5" s="12">
        <v>5.5</v>
      </c>
      <c r="I5" s="8"/>
      <c r="J5" s="7" t="s">
        <v>254</v>
      </c>
      <c r="K5" s="46">
        <v>7</v>
      </c>
      <c r="L5" s="47"/>
      <c r="M5" s="23" t="s">
        <v>637</v>
      </c>
      <c r="N5" s="12">
        <v>6.5</v>
      </c>
      <c r="O5" s="8">
        <v>3</v>
      </c>
      <c r="P5" s="7" t="s">
        <v>507</v>
      </c>
      <c r="Q5" s="12">
        <v>7</v>
      </c>
      <c r="R5" s="24"/>
      <c r="S5" s="23" t="s">
        <v>303</v>
      </c>
      <c r="T5" s="12">
        <v>6.5</v>
      </c>
      <c r="U5" s="8">
        <v>-0.5</v>
      </c>
      <c r="V5" s="7" t="s">
        <v>330</v>
      </c>
      <c r="W5" s="46">
        <v>5.5</v>
      </c>
      <c r="X5" s="47"/>
    </row>
    <row r="6" spans="1:24" ht="15.75">
      <c r="A6" s="23" t="s">
        <v>7</v>
      </c>
      <c r="B6" s="12">
        <v>5</v>
      </c>
      <c r="C6" s="8">
        <v>-0.5</v>
      </c>
      <c r="D6" s="150" t="s">
        <v>571</v>
      </c>
      <c r="E6" s="12">
        <v>5.5</v>
      </c>
      <c r="F6" s="24">
        <v>-0.5</v>
      </c>
      <c r="G6" s="23" t="s">
        <v>569</v>
      </c>
      <c r="H6" s="12">
        <v>5.5</v>
      </c>
      <c r="I6" s="8"/>
      <c r="J6" s="7" t="s">
        <v>259</v>
      </c>
      <c r="K6" s="46">
        <v>6.5</v>
      </c>
      <c r="L6" s="47"/>
      <c r="M6" s="23" t="s">
        <v>281</v>
      </c>
      <c r="N6" s="12">
        <v>6</v>
      </c>
      <c r="O6" s="8">
        <v>-0.5</v>
      </c>
      <c r="P6" s="7" t="s">
        <v>450</v>
      </c>
      <c r="Q6" s="12">
        <v>5.5</v>
      </c>
      <c r="R6" s="24"/>
      <c r="S6" s="23" t="s">
        <v>305</v>
      </c>
      <c r="T6" s="12">
        <v>5.5</v>
      </c>
      <c r="U6" s="8"/>
      <c r="V6" s="7" t="s">
        <v>324</v>
      </c>
      <c r="W6" s="46">
        <v>6.5</v>
      </c>
      <c r="X6" s="47"/>
    </row>
    <row r="7" spans="1:24" ht="15.75">
      <c r="A7" s="23" t="s">
        <v>142</v>
      </c>
      <c r="B7" s="12">
        <v>7.5</v>
      </c>
      <c r="C7" s="8"/>
      <c r="D7" s="150"/>
      <c r="E7" s="12"/>
      <c r="F7" s="24"/>
      <c r="G7" s="23"/>
      <c r="H7" s="12"/>
      <c r="I7" s="8"/>
      <c r="J7" s="106" t="s">
        <v>260</v>
      </c>
      <c r="K7" s="201"/>
      <c r="L7" s="202"/>
      <c r="M7" s="23"/>
      <c r="N7" s="12"/>
      <c r="O7" s="8"/>
      <c r="P7" s="7" t="s">
        <v>638</v>
      </c>
      <c r="Q7" s="12">
        <v>6.5</v>
      </c>
      <c r="R7" s="24"/>
      <c r="S7" s="23"/>
      <c r="T7" s="12"/>
      <c r="U7" s="8"/>
      <c r="V7" s="7"/>
      <c r="W7" s="46"/>
      <c r="X7" s="47"/>
    </row>
    <row r="8" spans="1:24" ht="15.75">
      <c r="A8" s="222"/>
      <c r="B8" s="12"/>
      <c r="C8" s="8"/>
      <c r="D8" s="150" t="s">
        <v>243</v>
      </c>
      <c r="E8" s="12">
        <v>6</v>
      </c>
      <c r="F8" s="24">
        <v>-0.5</v>
      </c>
      <c r="G8" s="23" t="s">
        <v>212</v>
      </c>
      <c r="H8" s="12">
        <v>7</v>
      </c>
      <c r="I8" s="8">
        <v>3.5</v>
      </c>
      <c r="J8" s="7"/>
      <c r="K8" s="46"/>
      <c r="L8" s="47"/>
      <c r="M8" s="23" t="s">
        <v>283</v>
      </c>
      <c r="N8" s="12">
        <v>6</v>
      </c>
      <c r="O8" s="8">
        <v>-0.5</v>
      </c>
      <c r="P8" s="7"/>
      <c r="Q8" s="12"/>
      <c r="R8" s="24"/>
      <c r="S8" s="23" t="s">
        <v>308</v>
      </c>
      <c r="T8" s="12">
        <v>5</v>
      </c>
      <c r="U8" s="8"/>
      <c r="V8" s="7" t="s">
        <v>338</v>
      </c>
      <c r="W8" s="46">
        <v>5.5</v>
      </c>
      <c r="X8" s="47"/>
    </row>
    <row r="9" spans="1:24" ht="15.75">
      <c r="A9" s="23" t="s">
        <v>141</v>
      </c>
      <c r="B9" s="12">
        <v>6</v>
      </c>
      <c r="C9" s="8">
        <v>1</v>
      </c>
      <c r="D9" s="150" t="s">
        <v>238</v>
      </c>
      <c r="E9" s="12">
        <v>7</v>
      </c>
      <c r="F9" s="24">
        <v>1</v>
      </c>
      <c r="G9" s="23" t="s">
        <v>215</v>
      </c>
      <c r="H9" s="12">
        <v>5.5</v>
      </c>
      <c r="I9" s="8"/>
      <c r="J9" s="7" t="s">
        <v>269</v>
      </c>
      <c r="K9" s="46">
        <v>6</v>
      </c>
      <c r="L9" s="47">
        <v>1</v>
      </c>
      <c r="M9" s="23" t="s">
        <v>287</v>
      </c>
      <c r="N9" s="12">
        <v>7.5</v>
      </c>
      <c r="O9" s="8"/>
      <c r="P9" s="7" t="s">
        <v>544</v>
      </c>
      <c r="Q9" s="12">
        <v>7</v>
      </c>
      <c r="R9" s="24">
        <v>3</v>
      </c>
      <c r="S9" s="23" t="s">
        <v>312</v>
      </c>
      <c r="T9" s="12">
        <v>5</v>
      </c>
      <c r="U9" s="8"/>
      <c r="V9" s="7" t="s">
        <v>339</v>
      </c>
      <c r="W9" s="46">
        <v>6</v>
      </c>
      <c r="X9" s="47"/>
    </row>
    <row r="10" spans="1:24" ht="15.75">
      <c r="A10" s="23" t="s">
        <v>635</v>
      </c>
      <c r="B10" s="12">
        <v>6.5</v>
      </c>
      <c r="C10" s="8">
        <v>2.5</v>
      </c>
      <c r="D10" s="150" t="s">
        <v>241</v>
      </c>
      <c r="E10" s="12">
        <v>5</v>
      </c>
      <c r="F10" s="24"/>
      <c r="G10" s="23" t="s">
        <v>489</v>
      </c>
      <c r="H10" s="12">
        <v>7</v>
      </c>
      <c r="I10" s="8">
        <v>-0.5</v>
      </c>
      <c r="J10" s="7" t="s">
        <v>263</v>
      </c>
      <c r="K10" s="46">
        <v>5</v>
      </c>
      <c r="L10" s="47"/>
      <c r="M10" s="23" t="s">
        <v>288</v>
      </c>
      <c r="N10" s="12">
        <v>5.5</v>
      </c>
      <c r="O10" s="8"/>
      <c r="P10" s="7" t="s">
        <v>438</v>
      </c>
      <c r="Q10" s="12">
        <v>7</v>
      </c>
      <c r="R10" s="24"/>
      <c r="S10" s="23" t="s">
        <v>309</v>
      </c>
      <c r="T10" s="12">
        <v>6</v>
      </c>
      <c r="U10" s="8"/>
      <c r="V10" s="7" t="s">
        <v>334</v>
      </c>
      <c r="W10" s="46">
        <v>6.5</v>
      </c>
      <c r="X10" s="47">
        <v>3</v>
      </c>
    </row>
    <row r="11" spans="1:24" ht="15.75">
      <c r="A11" s="23" t="s">
        <v>513</v>
      </c>
      <c r="B11" s="12">
        <v>7</v>
      </c>
      <c r="C11" s="8"/>
      <c r="D11" s="150" t="s">
        <v>242</v>
      </c>
      <c r="E11" s="12">
        <v>5.5</v>
      </c>
      <c r="F11" s="24"/>
      <c r="G11" s="23" t="s">
        <v>214</v>
      </c>
      <c r="H11" s="12">
        <v>6</v>
      </c>
      <c r="I11" s="8">
        <v>1</v>
      </c>
      <c r="J11" s="7" t="s">
        <v>262</v>
      </c>
      <c r="K11" s="46">
        <v>6</v>
      </c>
      <c r="L11" s="47"/>
      <c r="M11" s="23" t="s">
        <v>284</v>
      </c>
      <c r="N11" s="12">
        <v>7</v>
      </c>
      <c r="O11" s="8"/>
      <c r="P11" s="7" t="s">
        <v>596</v>
      </c>
      <c r="Q11" s="12">
        <v>7</v>
      </c>
      <c r="R11" s="24">
        <v>6</v>
      </c>
      <c r="S11" s="23" t="s">
        <v>310</v>
      </c>
      <c r="T11" s="12">
        <v>5</v>
      </c>
      <c r="U11" s="8">
        <v>-1</v>
      </c>
      <c r="V11" s="106" t="s">
        <v>336</v>
      </c>
      <c r="W11" s="201"/>
      <c r="X11" s="202"/>
    </row>
    <row r="12" spans="1:24" ht="15.75">
      <c r="A12" s="23"/>
      <c r="B12" s="12"/>
      <c r="C12" s="8"/>
      <c r="D12" s="150"/>
      <c r="E12" s="12"/>
      <c r="F12" s="24"/>
      <c r="G12" s="23"/>
      <c r="H12" s="12"/>
      <c r="I12" s="8"/>
      <c r="J12" s="7" t="s">
        <v>264</v>
      </c>
      <c r="K12" s="46">
        <v>6</v>
      </c>
      <c r="L12" s="47"/>
      <c r="M12" s="23"/>
      <c r="N12" s="12"/>
      <c r="O12" s="8"/>
      <c r="P12" s="7"/>
      <c r="Q12" s="12"/>
      <c r="R12" s="24"/>
      <c r="S12" s="23"/>
      <c r="T12" s="12"/>
      <c r="U12" s="8"/>
      <c r="V12" s="7"/>
      <c r="W12" s="46"/>
      <c r="X12" s="47"/>
    </row>
    <row r="13" spans="1:24" ht="15.75">
      <c r="A13" s="23" t="s">
        <v>15</v>
      </c>
      <c r="B13" s="12">
        <v>6.5</v>
      </c>
      <c r="C13" s="8"/>
      <c r="D13" s="150" t="s">
        <v>244</v>
      </c>
      <c r="E13" s="12">
        <v>5</v>
      </c>
      <c r="F13" s="24"/>
      <c r="G13" s="23" t="s">
        <v>453</v>
      </c>
      <c r="H13" s="12">
        <v>6</v>
      </c>
      <c r="I13" s="8">
        <v>1</v>
      </c>
      <c r="J13" s="7"/>
      <c r="K13" s="46"/>
      <c r="L13" s="47"/>
      <c r="M13" s="23" t="s">
        <v>293</v>
      </c>
      <c r="N13" s="12">
        <v>5</v>
      </c>
      <c r="O13" s="8"/>
      <c r="P13" s="7" t="s">
        <v>442</v>
      </c>
      <c r="Q13" s="12">
        <v>6.5</v>
      </c>
      <c r="R13" s="24"/>
      <c r="S13" s="23" t="s">
        <v>315</v>
      </c>
      <c r="T13" s="12">
        <v>5.5</v>
      </c>
      <c r="U13" s="8"/>
      <c r="V13" s="7" t="s">
        <v>343</v>
      </c>
      <c r="W13" s="46">
        <v>4</v>
      </c>
      <c r="X13" s="47">
        <v>-0.5</v>
      </c>
    </row>
    <row r="14" spans="1:24" ht="15.75">
      <c r="A14" s="23" t="s">
        <v>24</v>
      </c>
      <c r="B14" s="12">
        <v>5</v>
      </c>
      <c r="C14" s="8"/>
      <c r="D14" s="150" t="s">
        <v>248</v>
      </c>
      <c r="E14" s="12">
        <v>7</v>
      </c>
      <c r="F14" s="24">
        <v>2.5</v>
      </c>
      <c r="G14" s="23" t="s">
        <v>562</v>
      </c>
      <c r="H14" s="12">
        <v>7</v>
      </c>
      <c r="I14" s="8">
        <v>6</v>
      </c>
      <c r="J14" s="7" t="s">
        <v>581</v>
      </c>
      <c r="K14" s="46">
        <v>5</v>
      </c>
      <c r="L14" s="47">
        <v>-1</v>
      </c>
      <c r="M14" s="23" t="s">
        <v>295</v>
      </c>
      <c r="N14" s="12">
        <v>5.5</v>
      </c>
      <c r="O14" s="8"/>
      <c r="P14" s="7" t="s">
        <v>446</v>
      </c>
      <c r="Q14" s="12">
        <v>6</v>
      </c>
      <c r="R14" s="24"/>
      <c r="S14" s="23" t="s">
        <v>318</v>
      </c>
      <c r="T14" s="12">
        <v>6.5</v>
      </c>
      <c r="U14" s="8">
        <v>3</v>
      </c>
      <c r="V14" s="7" t="s">
        <v>340</v>
      </c>
      <c r="W14" s="46">
        <v>5.5</v>
      </c>
      <c r="X14" s="47">
        <v>-0.5</v>
      </c>
    </row>
    <row r="15" spans="1:24" ht="15.75">
      <c r="A15" s="23" t="s">
        <v>486</v>
      </c>
      <c r="B15" s="12">
        <v>5</v>
      </c>
      <c r="C15" s="8">
        <v>-0.5</v>
      </c>
      <c r="D15" s="150" t="s">
        <v>245</v>
      </c>
      <c r="E15" s="12">
        <v>5.5</v>
      </c>
      <c r="F15" s="24"/>
      <c r="G15" s="23" t="s">
        <v>454</v>
      </c>
      <c r="H15" s="12">
        <v>6</v>
      </c>
      <c r="I15" s="8"/>
      <c r="J15" s="7" t="s">
        <v>575</v>
      </c>
      <c r="K15" s="46">
        <v>5.5</v>
      </c>
      <c r="L15" s="47"/>
      <c r="M15" s="23" t="s">
        <v>496</v>
      </c>
      <c r="N15" s="12">
        <v>7</v>
      </c>
      <c r="O15" s="8">
        <v>4</v>
      </c>
      <c r="P15" s="106" t="s">
        <v>537</v>
      </c>
      <c r="Q15" s="203"/>
      <c r="R15" s="216"/>
      <c r="S15" s="23" t="s">
        <v>320</v>
      </c>
      <c r="T15" s="12">
        <v>6</v>
      </c>
      <c r="U15" s="8"/>
      <c r="V15" s="106" t="s">
        <v>345</v>
      </c>
      <c r="W15" s="201"/>
      <c r="X15" s="202"/>
    </row>
    <row r="16" spans="1:24" ht="15.75">
      <c r="A16" s="32" t="s">
        <v>3</v>
      </c>
      <c r="B16" s="21"/>
      <c r="C16" s="22"/>
      <c r="D16" s="148" t="s">
        <v>3</v>
      </c>
      <c r="E16" s="21"/>
      <c r="F16" s="33"/>
      <c r="G16" s="32" t="s">
        <v>3</v>
      </c>
      <c r="H16" s="21"/>
      <c r="I16" s="22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48"/>
      <c r="X16" s="45"/>
    </row>
    <row r="17" spans="1:24" ht="15.75">
      <c r="A17" s="36"/>
      <c r="B17" s="37"/>
      <c r="C17" s="38"/>
      <c r="D17" s="42"/>
      <c r="E17" s="37"/>
      <c r="F17" s="40"/>
      <c r="G17" s="36"/>
      <c r="H17" s="37"/>
      <c r="I17" s="38"/>
      <c r="J17" s="39" t="s">
        <v>265</v>
      </c>
      <c r="K17" s="37">
        <v>5.5</v>
      </c>
      <c r="L17" s="40">
        <v>-0.5</v>
      </c>
      <c r="M17" s="36" t="s">
        <v>277</v>
      </c>
      <c r="N17" s="37">
        <v>6</v>
      </c>
      <c r="O17" s="38"/>
      <c r="P17" s="39" t="s">
        <v>553</v>
      </c>
      <c r="Q17" s="37">
        <v>5.5</v>
      </c>
      <c r="R17" s="40"/>
      <c r="S17" s="36" t="s">
        <v>298</v>
      </c>
      <c r="T17" s="37">
        <v>5.5</v>
      </c>
      <c r="U17" s="38">
        <v>-2</v>
      </c>
      <c r="V17" s="39" t="s">
        <v>341</v>
      </c>
      <c r="W17" s="49">
        <v>5</v>
      </c>
      <c r="X17" s="50"/>
    </row>
    <row r="18" spans="1:24" ht="15.75">
      <c r="A18" s="36"/>
      <c r="B18" s="37"/>
      <c r="C18" s="38"/>
      <c r="D18" s="42"/>
      <c r="E18" s="37"/>
      <c r="F18" s="40"/>
      <c r="G18" s="36"/>
      <c r="H18" s="37"/>
      <c r="I18" s="38"/>
      <c r="J18" s="39"/>
      <c r="K18" s="49"/>
      <c r="L18" s="50"/>
      <c r="M18" s="36"/>
      <c r="N18" s="37"/>
      <c r="O18" s="38"/>
      <c r="P18" s="39"/>
      <c r="Q18" s="37"/>
      <c r="R18" s="40"/>
      <c r="S18" s="36" t="s">
        <v>301</v>
      </c>
      <c r="T18" s="37">
        <v>6</v>
      </c>
      <c r="U18" s="38"/>
      <c r="V18" s="39" t="s">
        <v>333</v>
      </c>
      <c r="W18" s="49">
        <v>7</v>
      </c>
      <c r="X18" s="50"/>
    </row>
    <row r="19" spans="1:24" ht="15.75">
      <c r="A19" s="36"/>
      <c r="B19" s="37"/>
      <c r="C19" s="38"/>
      <c r="D19" s="42"/>
      <c r="E19" s="37"/>
      <c r="F19" s="40"/>
      <c r="G19" s="36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37"/>
      <c r="U19" s="38"/>
      <c r="V19" s="39"/>
      <c r="W19" s="49"/>
      <c r="X19" s="50"/>
    </row>
    <row r="20" spans="1:24" ht="15.75">
      <c r="A20" s="108" t="s">
        <v>631</v>
      </c>
      <c r="B20" s="109"/>
      <c r="C20" s="110">
        <v>1</v>
      </c>
      <c r="D20" s="111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08" t="s">
        <v>631</v>
      </c>
      <c r="Q20" s="115"/>
      <c r="R20" s="116">
        <v>1</v>
      </c>
      <c r="S20" s="108"/>
      <c r="T20" s="109"/>
      <c r="U20" s="110"/>
      <c r="V20" s="111"/>
      <c r="W20" s="109"/>
      <c r="X20" s="112"/>
    </row>
    <row r="21" spans="1:24" ht="15.75">
      <c r="A21" s="108" t="s">
        <v>630</v>
      </c>
      <c r="B21" s="109">
        <f>SUM(B2,B4,B5,B7)</f>
        <v>24</v>
      </c>
      <c r="C21" s="110">
        <v>6</v>
      </c>
      <c r="D21" s="111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08" t="s">
        <v>630</v>
      </c>
      <c r="Q21" s="115">
        <f>SUM(Q2,Q5,Q7,Q4)</f>
        <v>25</v>
      </c>
      <c r="R21" s="116">
        <f>SUM(6.25)</f>
        <v>6.25</v>
      </c>
      <c r="S21" s="108"/>
      <c r="T21" s="109"/>
      <c r="U21" s="110"/>
      <c r="V21" s="111"/>
      <c r="W21" s="109"/>
      <c r="X21" s="112"/>
    </row>
    <row r="22" spans="1:24" s="129" customFormat="1" ht="12.75">
      <c r="A22" s="26" t="s">
        <v>379</v>
      </c>
      <c r="B22" s="10"/>
      <c r="C22" s="9"/>
      <c r="D22" s="11" t="s">
        <v>223</v>
      </c>
      <c r="E22" s="10"/>
      <c r="F22" s="25"/>
      <c r="G22" s="103" t="s">
        <v>198</v>
      </c>
      <c r="H22" s="180"/>
      <c r="I22" s="9"/>
      <c r="J22" s="11" t="s">
        <v>252</v>
      </c>
      <c r="K22" s="10"/>
      <c r="L22" s="25"/>
      <c r="M22" s="26" t="s">
        <v>272</v>
      </c>
      <c r="N22" s="54"/>
      <c r="O22" s="55"/>
      <c r="P22" s="11" t="s">
        <v>434</v>
      </c>
      <c r="Q22" s="54"/>
      <c r="R22" s="126"/>
      <c r="S22" s="103" t="s">
        <v>298</v>
      </c>
      <c r="T22" s="10">
        <v>5.5</v>
      </c>
      <c r="U22" s="9">
        <v>-2</v>
      </c>
      <c r="V22" s="11" t="s">
        <v>323</v>
      </c>
      <c r="W22" s="180"/>
      <c r="X22" s="25">
        <v>-1</v>
      </c>
    </row>
    <row r="23" spans="1:24" s="129" customFormat="1" ht="12.75">
      <c r="A23" s="26" t="s">
        <v>485</v>
      </c>
      <c r="B23" s="196"/>
      <c r="C23" s="197"/>
      <c r="D23" s="11" t="s">
        <v>247</v>
      </c>
      <c r="E23" s="10"/>
      <c r="F23" s="25"/>
      <c r="G23" s="103" t="s">
        <v>490</v>
      </c>
      <c r="H23" s="10">
        <v>5.5</v>
      </c>
      <c r="I23" s="9"/>
      <c r="J23" s="11" t="s">
        <v>425</v>
      </c>
      <c r="K23" s="10"/>
      <c r="L23" s="25"/>
      <c r="M23" s="26" t="s">
        <v>277</v>
      </c>
      <c r="N23" s="54">
        <v>6</v>
      </c>
      <c r="O23" s="55"/>
      <c r="P23" s="11" t="s">
        <v>441</v>
      </c>
      <c r="Q23" s="54">
        <v>5.5</v>
      </c>
      <c r="R23" s="126"/>
      <c r="S23" s="103" t="s">
        <v>301</v>
      </c>
      <c r="T23" s="10">
        <v>6</v>
      </c>
      <c r="U23" s="9"/>
      <c r="V23" s="11" t="s">
        <v>329</v>
      </c>
      <c r="W23" s="10"/>
      <c r="X23" s="25"/>
    </row>
    <row r="24" spans="1:24" ht="12.75">
      <c r="A24" s="26" t="s">
        <v>487</v>
      </c>
      <c r="B24" s="10"/>
      <c r="C24" s="9"/>
      <c r="D24" s="10" t="s">
        <v>246</v>
      </c>
      <c r="E24" s="10"/>
      <c r="F24" s="25"/>
      <c r="G24" s="26" t="s">
        <v>455</v>
      </c>
      <c r="H24" s="10"/>
      <c r="I24" s="9"/>
      <c r="J24" s="11" t="s">
        <v>427</v>
      </c>
      <c r="K24" s="10"/>
      <c r="L24" s="25"/>
      <c r="M24" s="26" t="s">
        <v>278</v>
      </c>
      <c r="N24" s="10"/>
      <c r="O24" s="9"/>
      <c r="P24" s="11" t="s">
        <v>448</v>
      </c>
      <c r="Q24" s="10"/>
      <c r="R24" s="25">
        <v>-0.5</v>
      </c>
      <c r="S24" s="26" t="s">
        <v>300</v>
      </c>
      <c r="T24" s="10"/>
      <c r="U24" s="9"/>
      <c r="V24" s="11" t="s">
        <v>328</v>
      </c>
      <c r="W24" s="54"/>
      <c r="X24" s="126"/>
    </row>
    <row r="25" spans="1:24" ht="12.75">
      <c r="A25" s="26" t="s">
        <v>377</v>
      </c>
      <c r="B25" s="10"/>
      <c r="C25" s="9"/>
      <c r="D25" s="10" t="s">
        <v>240</v>
      </c>
      <c r="E25" s="10">
        <v>5.5</v>
      </c>
      <c r="F25" s="25"/>
      <c r="G25" s="26" t="s">
        <v>639</v>
      </c>
      <c r="H25" s="10"/>
      <c r="I25" s="9"/>
      <c r="J25" s="11" t="s">
        <v>421</v>
      </c>
      <c r="K25" s="10">
        <v>5.5</v>
      </c>
      <c r="L25" s="25">
        <v>-0.5</v>
      </c>
      <c r="M25" s="26" t="s">
        <v>286</v>
      </c>
      <c r="N25" s="10">
        <v>6</v>
      </c>
      <c r="O25" s="9"/>
      <c r="P25" s="11" t="s">
        <v>447</v>
      </c>
      <c r="Q25" s="196"/>
      <c r="R25" s="206"/>
      <c r="S25" s="26" t="s">
        <v>313</v>
      </c>
      <c r="T25" s="10"/>
      <c r="U25" s="9"/>
      <c r="V25" s="11" t="s">
        <v>333</v>
      </c>
      <c r="W25" s="54">
        <v>7</v>
      </c>
      <c r="X25" s="126"/>
    </row>
    <row r="26" spans="1:24" ht="12.75">
      <c r="A26" s="26" t="s">
        <v>376</v>
      </c>
      <c r="B26" s="10">
        <v>5.5</v>
      </c>
      <c r="C26" s="9"/>
      <c r="D26" s="10" t="s">
        <v>236</v>
      </c>
      <c r="E26" s="10"/>
      <c r="F26" s="25"/>
      <c r="G26" s="26" t="s">
        <v>213</v>
      </c>
      <c r="H26" s="10"/>
      <c r="I26" s="9"/>
      <c r="J26" s="11" t="s">
        <v>521</v>
      </c>
      <c r="K26" s="10"/>
      <c r="L26" s="25"/>
      <c r="M26" s="26" t="s">
        <v>289</v>
      </c>
      <c r="N26" s="10"/>
      <c r="O26" s="9"/>
      <c r="P26" s="11" t="s">
        <v>443</v>
      </c>
      <c r="Q26" s="196"/>
      <c r="R26" s="206"/>
      <c r="S26" s="26" t="s">
        <v>307</v>
      </c>
      <c r="T26" s="10"/>
      <c r="U26" s="9"/>
      <c r="V26" s="11" t="s">
        <v>332</v>
      </c>
      <c r="W26" s="54"/>
      <c r="X26" s="126"/>
    </row>
    <row r="27" spans="1:24" ht="12.75">
      <c r="A27" s="26" t="s">
        <v>374</v>
      </c>
      <c r="B27" s="10">
        <v>6</v>
      </c>
      <c r="C27" s="9"/>
      <c r="D27" s="10" t="s">
        <v>232</v>
      </c>
      <c r="E27" s="10"/>
      <c r="F27" s="25"/>
      <c r="G27" s="26" t="s">
        <v>452</v>
      </c>
      <c r="H27" s="10"/>
      <c r="I27" s="9"/>
      <c r="J27" s="11" t="s">
        <v>636</v>
      </c>
      <c r="K27" s="196"/>
      <c r="L27" s="206"/>
      <c r="M27" s="26" t="s">
        <v>290</v>
      </c>
      <c r="N27" s="10"/>
      <c r="O27" s="9"/>
      <c r="P27" s="11" t="s">
        <v>509</v>
      </c>
      <c r="Q27" s="10"/>
      <c r="R27" s="25"/>
      <c r="S27" s="26" t="s">
        <v>583</v>
      </c>
      <c r="T27" s="10"/>
      <c r="U27" s="9">
        <v>6</v>
      </c>
      <c r="V27" s="11" t="s">
        <v>341</v>
      </c>
      <c r="W27" s="54">
        <v>5</v>
      </c>
      <c r="X27" s="126"/>
    </row>
    <row r="28" spans="1:24" ht="13.5" thickBot="1">
      <c r="A28" s="27" t="s">
        <v>139</v>
      </c>
      <c r="B28" s="31"/>
      <c r="C28" s="29"/>
      <c r="D28" s="31" t="s">
        <v>579</v>
      </c>
      <c r="E28" s="207"/>
      <c r="F28" s="208"/>
      <c r="G28" s="27" t="s">
        <v>200</v>
      </c>
      <c r="H28" s="31"/>
      <c r="I28" s="29"/>
      <c r="J28" s="28" t="s">
        <v>432</v>
      </c>
      <c r="K28" s="207"/>
      <c r="L28" s="208"/>
      <c r="M28" s="27" t="s">
        <v>292</v>
      </c>
      <c r="N28" s="31"/>
      <c r="O28" s="29"/>
      <c r="P28" s="28" t="s">
        <v>603</v>
      </c>
      <c r="Q28" s="31"/>
      <c r="R28" s="30"/>
      <c r="S28" s="27" t="s">
        <v>317</v>
      </c>
      <c r="T28" s="31"/>
      <c r="U28" s="29"/>
      <c r="V28" s="28" t="s">
        <v>342</v>
      </c>
      <c r="W28" s="56"/>
      <c r="X28" s="127"/>
    </row>
    <row r="29" spans="1:24" ht="16.5" thickBot="1">
      <c r="A29" s="128" t="s">
        <v>0</v>
      </c>
      <c r="B29" s="138">
        <f>SUM(B2:C20)</f>
        <v>68</v>
      </c>
      <c r="C29" s="4"/>
      <c r="D29" s="128" t="s">
        <v>0</v>
      </c>
      <c r="E29" s="136">
        <f>SUM(E2:E19)+SUM(F2:F19)</f>
        <v>64.5</v>
      </c>
      <c r="F29" s="4"/>
      <c r="G29" s="128" t="s">
        <v>0</v>
      </c>
      <c r="H29" s="136">
        <f>SUM(H2:H19)+SUM(I2:I19)</f>
        <v>79</v>
      </c>
      <c r="I29" s="63"/>
      <c r="J29" s="128" t="s">
        <v>0</v>
      </c>
      <c r="K29" s="143">
        <f>SUM(K2:K19)+SUM(L2:L19)</f>
        <v>57</v>
      </c>
      <c r="L29" s="63"/>
      <c r="M29" s="128" t="s">
        <v>0</v>
      </c>
      <c r="N29" s="136">
        <f>SUM(N2:O20)</f>
        <v>72</v>
      </c>
      <c r="O29" s="4"/>
      <c r="P29" s="128" t="s">
        <v>0</v>
      </c>
      <c r="Q29" s="136">
        <f>SUM(Q2:R20)</f>
        <v>78.5</v>
      </c>
      <c r="R29" s="63"/>
      <c r="S29" s="128" t="s">
        <v>0</v>
      </c>
      <c r="T29" s="136">
        <f>SUM(T2:U20)</f>
        <v>62</v>
      </c>
      <c r="U29" s="63"/>
      <c r="V29" s="128" t="s">
        <v>0</v>
      </c>
      <c r="W29" s="139">
        <f>SUM(W2:W19)+SUM(X2:X19)</f>
        <v>65.5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0</v>
      </c>
      <c r="F30" s="4"/>
      <c r="G30" s="3" t="s">
        <v>1</v>
      </c>
      <c r="H30" s="1">
        <f>IF(ISERROR(FLOOR(PRODUCT(SUM(H29,-60),1/6),1)),0,FLOOR(PRODUCT(SUM(H29,-60),1/6),1))</f>
        <v>3</v>
      </c>
      <c r="I30" s="63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3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0</v>
      </c>
      <c r="X30" s="4"/>
    </row>
    <row r="31" spans="1:24" ht="16.5" thickBo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Amici di Mohammed</v>
      </c>
      <c r="B32" s="15">
        <f>E30</f>
        <v>0</v>
      </c>
      <c r="C32" s="16"/>
      <c r="D32" s="14" t="str">
        <f>J1</f>
        <v>Shooters</v>
      </c>
      <c r="E32" s="14">
        <f>K30</f>
        <v>0</v>
      </c>
      <c r="F32" s="16"/>
      <c r="G32" s="14" t="str">
        <f>M1</f>
        <v>Gente Felice</v>
      </c>
      <c r="H32" s="14">
        <f>N30</f>
        <v>2</v>
      </c>
      <c r="I32" s="16"/>
      <c r="J32" s="14" t="str">
        <f>V1</f>
        <v>L.S.D.</v>
      </c>
      <c r="K32" s="15">
        <f>W30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A1</f>
        <v>Euskal Herria</v>
      </c>
      <c r="B33" s="14">
        <f>B30</f>
        <v>1</v>
      </c>
      <c r="C33" s="16"/>
      <c r="D33" s="17" t="str">
        <f>G1</f>
        <v>Calzini</v>
      </c>
      <c r="E33" s="14">
        <f>H30</f>
        <v>3</v>
      </c>
      <c r="F33" s="16"/>
      <c r="G33" s="14" t="str">
        <f>P1</f>
        <v>NcT</v>
      </c>
      <c r="H33" s="18">
        <f>Q30</f>
        <v>3</v>
      </c>
      <c r="I33" s="16"/>
      <c r="J33" s="14" t="str">
        <f>S1</f>
        <v>Forza Silvio</v>
      </c>
      <c r="K33" s="14">
        <f>T30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R8" sqref="R8"/>
    </sheetView>
  </sheetViews>
  <sheetFormatPr defaultColWidth="9.140625" defaultRowHeight="12.75"/>
  <cols>
    <col min="1" max="1" width="18.421875" style="0" customWidth="1"/>
    <col min="4" max="4" width="18.28125" style="0" customWidth="1"/>
    <col min="7" max="7" width="23.8515625" style="0" customWidth="1"/>
    <col min="10" max="10" width="18.7109375" style="0" customWidth="1"/>
    <col min="13" max="13" width="18.28125" style="0" customWidth="1"/>
    <col min="16" max="16" width="18.42187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130"/>
      <c r="D1" s="61" t="str">
        <f>Squadre!I32</f>
        <v>L.S.D.</v>
      </c>
      <c r="E1" s="59"/>
      <c r="F1" s="62"/>
      <c r="G1" s="58" t="str">
        <f>Squadre!I1</f>
        <v>Amici di Mohammed</v>
      </c>
      <c r="H1" s="59"/>
      <c r="I1" s="60"/>
      <c r="J1" s="61" t="str">
        <f>Squadre!E1</f>
        <v>Calzini</v>
      </c>
      <c r="K1" s="59"/>
      <c r="L1" s="62"/>
      <c r="M1" s="58" t="str">
        <f>Squadre!M1</f>
        <v>Shooters</v>
      </c>
      <c r="N1" s="59"/>
      <c r="O1" s="130"/>
      <c r="P1" s="61" t="str">
        <f>Squadre!A32</f>
        <v>Gente Felice</v>
      </c>
      <c r="Q1" s="59"/>
      <c r="R1" s="62"/>
      <c r="S1" s="58" t="str">
        <f>Squadre!E32</f>
        <v>Forza Silvio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6</v>
      </c>
      <c r="C2" s="8">
        <v>-1</v>
      </c>
      <c r="D2" s="7" t="s">
        <v>606</v>
      </c>
      <c r="E2" s="46">
        <v>6</v>
      </c>
      <c r="F2" s="47"/>
      <c r="G2" s="150" t="s">
        <v>570</v>
      </c>
      <c r="H2" s="12">
        <v>6</v>
      </c>
      <c r="I2" s="8"/>
      <c r="J2" s="7" t="s">
        <v>547</v>
      </c>
      <c r="K2" s="12">
        <v>6</v>
      </c>
      <c r="L2" s="24">
        <v>-2</v>
      </c>
      <c r="M2" s="23" t="s">
        <v>433</v>
      </c>
      <c r="N2" s="46">
        <v>6.5</v>
      </c>
      <c r="O2" s="140">
        <v>-1</v>
      </c>
      <c r="P2" s="7" t="s">
        <v>271</v>
      </c>
      <c r="Q2" s="12">
        <v>7</v>
      </c>
      <c r="R2" s="24"/>
      <c r="S2" s="23" t="s">
        <v>296</v>
      </c>
      <c r="T2" s="12">
        <v>5.5</v>
      </c>
      <c r="U2" s="8">
        <v>-2</v>
      </c>
      <c r="V2" s="7" t="s">
        <v>434</v>
      </c>
      <c r="W2" s="12">
        <v>7</v>
      </c>
      <c r="X2" s="24">
        <v>-2</v>
      </c>
    </row>
    <row r="3" spans="1:24" ht="15.75">
      <c r="A3" s="23"/>
      <c r="B3" s="12"/>
      <c r="C3" s="8"/>
      <c r="D3" s="7"/>
      <c r="E3" s="46"/>
      <c r="F3" s="47"/>
      <c r="G3" s="150"/>
      <c r="H3" s="12"/>
      <c r="I3" s="8"/>
      <c r="J3" s="7"/>
      <c r="K3" s="12"/>
      <c r="L3" s="24"/>
      <c r="M3" s="23"/>
      <c r="N3" s="46"/>
      <c r="O3" s="140"/>
      <c r="P3" s="7"/>
      <c r="Q3" s="12"/>
      <c r="R3" s="24"/>
      <c r="S3" s="23"/>
      <c r="T3" s="12"/>
      <c r="U3" s="8"/>
      <c r="V3" s="7"/>
      <c r="W3" s="12"/>
      <c r="X3" s="24"/>
    </row>
    <row r="4" spans="1:24" ht="15.75">
      <c r="A4" s="23" t="s">
        <v>512</v>
      </c>
      <c r="B4" s="12">
        <v>6.5</v>
      </c>
      <c r="C4" s="8">
        <v>1</v>
      </c>
      <c r="D4" s="7" t="s">
        <v>400</v>
      </c>
      <c r="E4" s="46">
        <v>5.5</v>
      </c>
      <c r="F4" s="47"/>
      <c r="G4" s="150" t="s">
        <v>234</v>
      </c>
      <c r="H4" s="12">
        <v>6</v>
      </c>
      <c r="I4" s="8">
        <v>1</v>
      </c>
      <c r="J4" s="7" t="s">
        <v>202</v>
      </c>
      <c r="K4" s="12">
        <v>7</v>
      </c>
      <c r="L4" s="24"/>
      <c r="M4" s="107" t="s">
        <v>504</v>
      </c>
      <c r="N4" s="201"/>
      <c r="O4" s="215"/>
      <c r="P4" s="106" t="s">
        <v>276</v>
      </c>
      <c r="Q4" s="203"/>
      <c r="R4" s="216"/>
      <c r="S4" s="23" t="s">
        <v>306</v>
      </c>
      <c r="T4" s="12">
        <v>5.5</v>
      </c>
      <c r="U4" s="8"/>
      <c r="V4" s="7" t="s">
        <v>507</v>
      </c>
      <c r="W4" s="12">
        <v>6</v>
      </c>
      <c r="X4" s="24"/>
    </row>
    <row r="5" spans="1:24" ht="15.75">
      <c r="A5" s="23" t="s">
        <v>378</v>
      </c>
      <c r="B5" s="12">
        <v>5.5</v>
      </c>
      <c r="C5" s="8"/>
      <c r="D5" s="7" t="s">
        <v>399</v>
      </c>
      <c r="E5" s="46">
        <v>6</v>
      </c>
      <c r="F5" s="47"/>
      <c r="G5" s="150" t="s">
        <v>230</v>
      </c>
      <c r="H5" s="12">
        <v>6</v>
      </c>
      <c r="I5" s="8"/>
      <c r="J5" s="7" t="s">
        <v>548</v>
      </c>
      <c r="K5" s="12">
        <v>6</v>
      </c>
      <c r="L5" s="24"/>
      <c r="M5" s="23" t="s">
        <v>417</v>
      </c>
      <c r="N5" s="46">
        <v>6.5</v>
      </c>
      <c r="O5" s="140"/>
      <c r="P5" s="7" t="s">
        <v>637</v>
      </c>
      <c r="Q5" s="12">
        <v>5.5</v>
      </c>
      <c r="R5" s="24">
        <v>-0.5</v>
      </c>
      <c r="S5" s="23" t="s">
        <v>303</v>
      </c>
      <c r="T5" s="12">
        <v>5</v>
      </c>
      <c r="U5" s="8"/>
      <c r="V5" s="7" t="s">
        <v>450</v>
      </c>
      <c r="W5" s="12">
        <v>6</v>
      </c>
      <c r="X5" s="24">
        <v>-0.5</v>
      </c>
    </row>
    <row r="6" spans="1:24" ht="15.75">
      <c r="A6" s="23" t="s">
        <v>142</v>
      </c>
      <c r="B6" s="12">
        <v>5.5</v>
      </c>
      <c r="C6" s="8"/>
      <c r="D6" s="7" t="s">
        <v>409</v>
      </c>
      <c r="E6" s="46">
        <v>6</v>
      </c>
      <c r="F6" s="47"/>
      <c r="G6" s="150" t="s">
        <v>232</v>
      </c>
      <c r="H6" s="12">
        <v>6</v>
      </c>
      <c r="I6" s="8"/>
      <c r="J6" s="7" t="s">
        <v>569</v>
      </c>
      <c r="K6" s="12">
        <v>6</v>
      </c>
      <c r="L6" s="24"/>
      <c r="M6" s="23" t="s">
        <v>259</v>
      </c>
      <c r="N6" s="46">
        <v>6</v>
      </c>
      <c r="O6" s="140">
        <v>-0.5</v>
      </c>
      <c r="P6" s="7" t="s">
        <v>281</v>
      </c>
      <c r="Q6" s="12">
        <v>6</v>
      </c>
      <c r="R6" s="24"/>
      <c r="S6" s="23" t="s">
        <v>305</v>
      </c>
      <c r="T6" s="12">
        <v>6.5</v>
      </c>
      <c r="U6" s="8">
        <v>-0.5</v>
      </c>
      <c r="V6" s="7" t="s">
        <v>638</v>
      </c>
      <c r="W6" s="12">
        <v>5</v>
      </c>
      <c r="X6" s="24"/>
    </row>
    <row r="7" spans="1:24" ht="15.75">
      <c r="A7" s="23"/>
      <c r="B7" s="12"/>
      <c r="C7" s="8"/>
      <c r="D7" s="7"/>
      <c r="E7" s="46"/>
      <c r="F7" s="47"/>
      <c r="G7" s="150"/>
      <c r="H7" s="12"/>
      <c r="I7" s="8"/>
      <c r="J7" s="7"/>
      <c r="K7" s="12"/>
      <c r="L7" s="24"/>
      <c r="M7" s="23" t="s">
        <v>260</v>
      </c>
      <c r="N7" s="46">
        <v>6</v>
      </c>
      <c r="O7" s="140"/>
      <c r="P7" s="7" t="s">
        <v>278</v>
      </c>
      <c r="Q7" s="12">
        <v>6</v>
      </c>
      <c r="R7" s="24">
        <v>-0.5</v>
      </c>
      <c r="S7" s="23"/>
      <c r="T7" s="12"/>
      <c r="U7" s="8"/>
      <c r="V7" s="7"/>
      <c r="W7" s="12"/>
      <c r="X7" s="24"/>
    </row>
    <row r="8" spans="1:24" ht="15.75">
      <c r="A8" s="23" t="s">
        <v>375</v>
      </c>
      <c r="B8" s="12">
        <v>5</v>
      </c>
      <c r="C8" s="8"/>
      <c r="D8" s="7" t="s">
        <v>498</v>
      </c>
      <c r="E8" s="46">
        <v>5</v>
      </c>
      <c r="F8" s="47"/>
      <c r="G8" s="150" t="s">
        <v>243</v>
      </c>
      <c r="H8" s="12">
        <v>5</v>
      </c>
      <c r="I8" s="8"/>
      <c r="J8" s="7" t="s">
        <v>212</v>
      </c>
      <c r="K8" s="12">
        <v>5.5</v>
      </c>
      <c r="L8" s="24"/>
      <c r="M8" s="23"/>
      <c r="N8" s="46"/>
      <c r="O8" s="140"/>
      <c r="P8" s="7"/>
      <c r="Q8" s="12"/>
      <c r="R8" s="24"/>
      <c r="S8" s="23" t="s">
        <v>308</v>
      </c>
      <c r="T8" s="12">
        <v>5.5</v>
      </c>
      <c r="U8" s="8"/>
      <c r="V8" s="7" t="s">
        <v>596</v>
      </c>
      <c r="W8" s="12">
        <v>7</v>
      </c>
      <c r="X8" s="24">
        <v>1</v>
      </c>
    </row>
    <row r="9" spans="1:24" ht="15.75">
      <c r="A9" s="23" t="s">
        <v>513</v>
      </c>
      <c r="B9" s="12">
        <v>6.5</v>
      </c>
      <c r="C9" s="8">
        <v>-0.5</v>
      </c>
      <c r="D9" s="7" t="s">
        <v>402</v>
      </c>
      <c r="E9" s="46">
        <v>6.5</v>
      </c>
      <c r="F9" s="47"/>
      <c r="G9" s="220" t="s">
        <v>238</v>
      </c>
      <c r="H9" s="203"/>
      <c r="I9" s="204"/>
      <c r="J9" s="7" t="s">
        <v>213</v>
      </c>
      <c r="K9" s="12">
        <v>6.5</v>
      </c>
      <c r="L9" s="24">
        <v>3</v>
      </c>
      <c r="M9" s="23" t="s">
        <v>269</v>
      </c>
      <c r="N9" s="46">
        <v>5.5</v>
      </c>
      <c r="O9" s="140"/>
      <c r="P9" s="7" t="s">
        <v>287</v>
      </c>
      <c r="Q9" s="12">
        <v>6.5</v>
      </c>
      <c r="R9" s="24"/>
      <c r="S9" s="23" t="s">
        <v>312</v>
      </c>
      <c r="T9" s="12">
        <v>5.5</v>
      </c>
      <c r="U9" s="8"/>
      <c r="V9" s="7" t="s">
        <v>441</v>
      </c>
      <c r="W9" s="12">
        <v>6</v>
      </c>
      <c r="X9" s="24"/>
    </row>
    <row r="10" spans="1:24" ht="15.75">
      <c r="A10" s="23" t="s">
        <v>19</v>
      </c>
      <c r="B10" s="12">
        <v>5.5</v>
      </c>
      <c r="C10" s="8"/>
      <c r="D10" s="7" t="s">
        <v>401</v>
      </c>
      <c r="E10" s="46">
        <v>5.5</v>
      </c>
      <c r="F10" s="47"/>
      <c r="G10" s="150" t="s">
        <v>241</v>
      </c>
      <c r="H10" s="12">
        <v>7</v>
      </c>
      <c r="I10" s="8"/>
      <c r="J10" s="7" t="s">
        <v>211</v>
      </c>
      <c r="K10" s="12">
        <v>6</v>
      </c>
      <c r="L10" s="24"/>
      <c r="M10" s="23" t="s">
        <v>263</v>
      </c>
      <c r="N10" s="46">
        <v>7</v>
      </c>
      <c r="O10" s="140">
        <v>6</v>
      </c>
      <c r="P10" s="7" t="s">
        <v>285</v>
      </c>
      <c r="Q10" s="12">
        <v>5</v>
      </c>
      <c r="R10" s="24"/>
      <c r="S10" s="23" t="s">
        <v>309</v>
      </c>
      <c r="T10" s="12">
        <v>6</v>
      </c>
      <c r="U10" s="8"/>
      <c r="V10" s="7" t="s">
        <v>544</v>
      </c>
      <c r="W10" s="12">
        <v>4.5</v>
      </c>
      <c r="X10" s="24"/>
    </row>
    <row r="11" spans="1:24" ht="15.75">
      <c r="A11" s="23" t="s">
        <v>18</v>
      </c>
      <c r="B11" s="12">
        <v>7</v>
      </c>
      <c r="C11" s="8">
        <v>3</v>
      </c>
      <c r="D11" s="7" t="s">
        <v>404</v>
      </c>
      <c r="E11" s="46">
        <v>6.5</v>
      </c>
      <c r="F11" s="47">
        <v>1</v>
      </c>
      <c r="G11" s="150" t="s">
        <v>239</v>
      </c>
      <c r="H11" s="12">
        <v>5.5</v>
      </c>
      <c r="I11" s="8"/>
      <c r="J11" s="7" t="s">
        <v>214</v>
      </c>
      <c r="K11" s="12">
        <v>6.5</v>
      </c>
      <c r="L11" s="24"/>
      <c r="M11" s="23" t="s">
        <v>262</v>
      </c>
      <c r="N11" s="46">
        <v>6.5</v>
      </c>
      <c r="O11" s="140"/>
      <c r="P11" s="7" t="s">
        <v>284</v>
      </c>
      <c r="Q11" s="12">
        <v>6</v>
      </c>
      <c r="R11" s="24"/>
      <c r="S11" s="107" t="s">
        <v>313</v>
      </c>
      <c r="T11" s="203"/>
      <c r="U11" s="204"/>
      <c r="V11" s="7" t="s">
        <v>439</v>
      </c>
      <c r="W11" s="12">
        <v>5</v>
      </c>
      <c r="X11" s="24"/>
    </row>
    <row r="12" spans="1:24" ht="15.75">
      <c r="A12" s="23"/>
      <c r="B12" s="12"/>
      <c r="C12" s="8"/>
      <c r="D12" s="7"/>
      <c r="E12" s="46"/>
      <c r="F12" s="47"/>
      <c r="G12" s="150"/>
      <c r="H12" s="12"/>
      <c r="I12" s="8"/>
      <c r="J12" s="7"/>
      <c r="K12" s="12"/>
      <c r="L12" s="24"/>
      <c r="M12" s="107" t="s">
        <v>266</v>
      </c>
      <c r="N12" s="201"/>
      <c r="O12" s="215"/>
      <c r="P12" s="7"/>
      <c r="Q12" s="12"/>
      <c r="R12" s="24"/>
      <c r="S12" s="23"/>
      <c r="T12" s="12"/>
      <c r="U12" s="8"/>
      <c r="V12" s="7"/>
      <c r="W12" s="12"/>
      <c r="X12" s="24"/>
    </row>
    <row r="13" spans="1:24" ht="15.75">
      <c r="A13" s="107" t="s">
        <v>15</v>
      </c>
      <c r="B13" s="203"/>
      <c r="C13" s="204"/>
      <c r="D13" s="7" t="s">
        <v>511</v>
      </c>
      <c r="E13" s="46">
        <v>7</v>
      </c>
      <c r="F13" s="47">
        <v>2.5</v>
      </c>
      <c r="G13" s="150" t="s">
        <v>244</v>
      </c>
      <c r="H13" s="12">
        <v>6.5</v>
      </c>
      <c r="I13" s="8">
        <v>6</v>
      </c>
      <c r="J13" s="7" t="s">
        <v>453</v>
      </c>
      <c r="K13" s="12">
        <v>8</v>
      </c>
      <c r="L13" s="24">
        <v>5.5</v>
      </c>
      <c r="M13" s="23"/>
      <c r="N13" s="46"/>
      <c r="O13" s="140"/>
      <c r="P13" s="106" t="s">
        <v>293</v>
      </c>
      <c r="Q13" s="203"/>
      <c r="R13" s="216"/>
      <c r="S13" s="23" t="s">
        <v>583</v>
      </c>
      <c r="T13" s="12">
        <v>6.5</v>
      </c>
      <c r="U13" s="8">
        <v>4</v>
      </c>
      <c r="V13" s="7" t="s">
        <v>442</v>
      </c>
      <c r="W13" s="12">
        <v>6.5</v>
      </c>
      <c r="X13" s="24">
        <v>1</v>
      </c>
    </row>
    <row r="14" spans="1:24" ht="15.75">
      <c r="A14" s="23" t="s">
        <v>485</v>
      </c>
      <c r="B14" s="12">
        <v>7.5</v>
      </c>
      <c r="C14" s="8">
        <v>3</v>
      </c>
      <c r="D14" s="7" t="s">
        <v>414</v>
      </c>
      <c r="E14" s="46">
        <v>6</v>
      </c>
      <c r="F14" s="47"/>
      <c r="G14" s="150" t="s">
        <v>247</v>
      </c>
      <c r="H14" s="12">
        <v>6</v>
      </c>
      <c r="I14" s="8"/>
      <c r="J14" s="7" t="s">
        <v>490</v>
      </c>
      <c r="K14" s="12">
        <v>5.5</v>
      </c>
      <c r="L14" s="24"/>
      <c r="M14" s="107" t="s">
        <v>581</v>
      </c>
      <c r="N14" s="201"/>
      <c r="O14" s="215"/>
      <c r="P14" s="7" t="s">
        <v>295</v>
      </c>
      <c r="Q14" s="12">
        <v>5</v>
      </c>
      <c r="R14" s="24"/>
      <c r="S14" s="23" t="s">
        <v>318</v>
      </c>
      <c r="T14" s="12">
        <v>5</v>
      </c>
      <c r="U14" s="8"/>
      <c r="V14" s="7" t="s">
        <v>446</v>
      </c>
      <c r="W14" s="12">
        <v>7</v>
      </c>
      <c r="X14" s="24">
        <v>3</v>
      </c>
    </row>
    <row r="15" spans="1:24" ht="15.75">
      <c r="A15" s="23" t="s">
        <v>486</v>
      </c>
      <c r="B15" s="12">
        <v>6</v>
      </c>
      <c r="C15" s="8"/>
      <c r="D15" s="106" t="s">
        <v>499</v>
      </c>
      <c r="E15" s="201"/>
      <c r="F15" s="229"/>
      <c r="G15" s="220" t="s">
        <v>245</v>
      </c>
      <c r="H15" s="203"/>
      <c r="I15" s="204"/>
      <c r="J15" s="7" t="s">
        <v>455</v>
      </c>
      <c r="K15" s="12">
        <v>5</v>
      </c>
      <c r="L15" s="24"/>
      <c r="M15" s="23" t="s">
        <v>575</v>
      </c>
      <c r="N15" s="46">
        <v>6</v>
      </c>
      <c r="O15" s="140">
        <v>1</v>
      </c>
      <c r="P15" s="7" t="s">
        <v>496</v>
      </c>
      <c r="Q15" s="12">
        <v>5.5</v>
      </c>
      <c r="R15" s="24"/>
      <c r="S15" s="23" t="s">
        <v>317</v>
      </c>
      <c r="T15" s="12">
        <v>6</v>
      </c>
      <c r="U15" s="8">
        <v>3</v>
      </c>
      <c r="V15" s="7" t="s">
        <v>447</v>
      </c>
      <c r="W15" s="12">
        <v>6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48"/>
      <c r="O16" s="141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24</v>
      </c>
      <c r="B17" s="37">
        <v>6</v>
      </c>
      <c r="C17" s="38"/>
      <c r="D17" s="39" t="s">
        <v>341</v>
      </c>
      <c r="E17" s="49">
        <v>6.5</v>
      </c>
      <c r="F17" s="50">
        <v>2.5</v>
      </c>
      <c r="G17" s="105" t="s">
        <v>242</v>
      </c>
      <c r="H17" s="37">
        <v>5</v>
      </c>
      <c r="I17" s="42"/>
      <c r="J17" s="39"/>
      <c r="K17" s="37"/>
      <c r="L17" s="40"/>
      <c r="M17" s="36" t="s">
        <v>591</v>
      </c>
      <c r="N17" s="37">
        <v>6.5</v>
      </c>
      <c r="O17" s="133">
        <v>3</v>
      </c>
      <c r="P17" s="39" t="s">
        <v>393</v>
      </c>
      <c r="Q17" s="37">
        <v>6</v>
      </c>
      <c r="R17" s="40"/>
      <c r="S17" s="36" t="s">
        <v>585</v>
      </c>
      <c r="T17" s="37">
        <v>4.5</v>
      </c>
      <c r="U17" s="38"/>
      <c r="V17" s="39"/>
      <c r="W17" s="37"/>
      <c r="X17" s="40"/>
    </row>
    <row r="18" spans="1:24" ht="15.75">
      <c r="A18" s="36"/>
      <c r="B18" s="37"/>
      <c r="C18" s="38"/>
      <c r="D18" s="39"/>
      <c r="E18" s="49"/>
      <c r="F18" s="50"/>
      <c r="G18" s="105" t="s">
        <v>240</v>
      </c>
      <c r="H18" s="37">
        <v>5.5</v>
      </c>
      <c r="I18" s="38"/>
      <c r="J18" s="39"/>
      <c r="K18" s="37"/>
      <c r="L18" s="40"/>
      <c r="M18" s="36" t="s">
        <v>265</v>
      </c>
      <c r="N18" s="49">
        <v>7</v>
      </c>
      <c r="O18" s="142"/>
      <c r="P18" s="39" t="s">
        <v>396</v>
      </c>
      <c r="Q18" s="37">
        <v>6</v>
      </c>
      <c r="R18" s="40"/>
      <c r="S18" s="36"/>
      <c r="T18" s="37"/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105"/>
      <c r="H19" s="37"/>
      <c r="I19" s="42"/>
      <c r="J19" s="39"/>
      <c r="K19" s="37"/>
      <c r="L19" s="40"/>
      <c r="M19" s="36" t="s">
        <v>264</v>
      </c>
      <c r="N19" s="49">
        <v>6</v>
      </c>
      <c r="O19" s="142"/>
      <c r="P19" s="39"/>
      <c r="Q19" s="37"/>
      <c r="R19" s="40"/>
      <c r="S19" s="36"/>
      <c r="T19" s="37"/>
      <c r="U19" s="38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08" t="s">
        <v>482</v>
      </c>
      <c r="Q20" s="115"/>
      <c r="R20" s="116">
        <v>1</v>
      </c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08" t="s">
        <v>641</v>
      </c>
      <c r="Q21" s="115">
        <f>SUM(Q2,Q7,Q6,Q17)</f>
        <v>25</v>
      </c>
      <c r="R21" s="116">
        <f>SUM(6.25)</f>
        <v>6.25</v>
      </c>
      <c r="S21" s="108"/>
      <c r="T21" s="109"/>
      <c r="U21" s="109"/>
      <c r="V21" s="111"/>
      <c r="W21" s="109"/>
      <c r="X21" s="112"/>
    </row>
    <row r="22" spans="1:24" ht="12.75">
      <c r="A22" s="26" t="s">
        <v>379</v>
      </c>
      <c r="B22" s="196"/>
      <c r="C22" s="197"/>
      <c r="D22" s="11" t="s">
        <v>397</v>
      </c>
      <c r="E22" s="211"/>
      <c r="F22" s="213"/>
      <c r="G22" s="11" t="s">
        <v>223</v>
      </c>
      <c r="H22" s="196"/>
      <c r="I22" s="196"/>
      <c r="J22" s="11" t="s">
        <v>198</v>
      </c>
      <c r="K22" s="196"/>
      <c r="L22" s="206"/>
      <c r="M22" s="26" t="s">
        <v>252</v>
      </c>
      <c r="N22" s="10">
        <v>5.5</v>
      </c>
      <c r="O22" s="134">
        <v>-1</v>
      </c>
      <c r="P22" s="11" t="s">
        <v>272</v>
      </c>
      <c r="Q22" s="10"/>
      <c r="R22" s="25"/>
      <c r="S22" s="26" t="s">
        <v>298</v>
      </c>
      <c r="T22" s="196"/>
      <c r="U22" s="197"/>
      <c r="V22" s="11" t="s">
        <v>445</v>
      </c>
      <c r="W22" s="10">
        <v>6.5</v>
      </c>
      <c r="X22" s="25">
        <v>-1</v>
      </c>
    </row>
    <row r="23" spans="1:24" ht="12.75">
      <c r="A23" s="26" t="s">
        <v>24</v>
      </c>
      <c r="B23" s="10">
        <v>6</v>
      </c>
      <c r="C23" s="9"/>
      <c r="D23" s="11" t="s">
        <v>407</v>
      </c>
      <c r="E23" s="54">
        <v>6.5</v>
      </c>
      <c r="F23" s="126">
        <v>2.5</v>
      </c>
      <c r="G23" s="11" t="s">
        <v>248</v>
      </c>
      <c r="H23" s="196"/>
      <c r="I23" s="196"/>
      <c r="J23" s="11" t="s">
        <v>562</v>
      </c>
      <c r="K23" s="10">
        <v>5.5</v>
      </c>
      <c r="L23" s="25"/>
      <c r="M23" s="26" t="s">
        <v>427</v>
      </c>
      <c r="N23" s="196"/>
      <c r="O23" s="218"/>
      <c r="P23" s="11" t="s">
        <v>277</v>
      </c>
      <c r="Q23" s="10">
        <v>6</v>
      </c>
      <c r="R23" s="25"/>
      <c r="S23" s="26" t="s">
        <v>300</v>
      </c>
      <c r="T23" s="10">
        <v>5</v>
      </c>
      <c r="U23" s="9">
        <v>-0.5</v>
      </c>
      <c r="V23" s="11" t="s">
        <v>438</v>
      </c>
      <c r="W23" s="10">
        <v>6.5</v>
      </c>
      <c r="X23" s="25"/>
    </row>
    <row r="24" spans="1:24" ht="12.75">
      <c r="A24" s="26" t="s">
        <v>487</v>
      </c>
      <c r="B24" s="10">
        <v>6</v>
      </c>
      <c r="C24" s="9"/>
      <c r="D24" s="11" t="s">
        <v>405</v>
      </c>
      <c r="E24" s="54">
        <v>6.5</v>
      </c>
      <c r="F24" s="126">
        <v>3</v>
      </c>
      <c r="G24" s="10" t="s">
        <v>242</v>
      </c>
      <c r="H24" s="10">
        <v>5</v>
      </c>
      <c r="I24" s="10"/>
      <c r="J24" s="11" t="s">
        <v>454</v>
      </c>
      <c r="K24" s="10">
        <v>7</v>
      </c>
      <c r="L24" s="25">
        <v>4</v>
      </c>
      <c r="M24" s="26" t="s">
        <v>506</v>
      </c>
      <c r="N24" s="10">
        <v>6.5</v>
      </c>
      <c r="O24" s="134">
        <v>3</v>
      </c>
      <c r="P24" s="11" t="s">
        <v>274</v>
      </c>
      <c r="Q24" s="10">
        <v>7</v>
      </c>
      <c r="R24" s="25"/>
      <c r="S24" s="26" t="s">
        <v>301</v>
      </c>
      <c r="T24" s="10">
        <v>6.5</v>
      </c>
      <c r="U24" s="9">
        <v>-0.5</v>
      </c>
      <c r="V24" s="11" t="s">
        <v>510</v>
      </c>
      <c r="W24" s="10"/>
      <c r="X24" s="25"/>
    </row>
    <row r="25" spans="1:24" ht="12.75">
      <c r="A25" s="26" t="s">
        <v>141</v>
      </c>
      <c r="B25" s="10">
        <v>6</v>
      </c>
      <c r="C25" s="9">
        <v>-0.5</v>
      </c>
      <c r="D25" s="11" t="s">
        <v>411</v>
      </c>
      <c r="E25" s="54">
        <v>7</v>
      </c>
      <c r="F25" s="126">
        <v>1</v>
      </c>
      <c r="G25" s="10" t="s">
        <v>240</v>
      </c>
      <c r="H25" s="10">
        <v>5.5</v>
      </c>
      <c r="I25" s="10"/>
      <c r="J25" s="11" t="s">
        <v>639</v>
      </c>
      <c r="K25" s="10"/>
      <c r="L25" s="25"/>
      <c r="M25" s="26" t="s">
        <v>421</v>
      </c>
      <c r="N25" s="10">
        <v>7</v>
      </c>
      <c r="O25" s="134"/>
      <c r="P25" s="11" t="s">
        <v>283</v>
      </c>
      <c r="Q25" s="10"/>
      <c r="R25" s="25"/>
      <c r="S25" s="26" t="s">
        <v>585</v>
      </c>
      <c r="T25" s="10">
        <v>4.5</v>
      </c>
      <c r="U25" s="9"/>
      <c r="V25" s="11" t="s">
        <v>435</v>
      </c>
      <c r="W25" s="10"/>
      <c r="X25" s="25"/>
    </row>
    <row r="26" spans="1:24" ht="12.75">
      <c r="A26" s="26" t="s">
        <v>484</v>
      </c>
      <c r="B26" s="196"/>
      <c r="C26" s="197"/>
      <c r="D26" s="11" t="s">
        <v>412</v>
      </c>
      <c r="E26" s="54">
        <v>5.5</v>
      </c>
      <c r="F26" s="126"/>
      <c r="G26" s="10" t="s">
        <v>571</v>
      </c>
      <c r="H26" s="10"/>
      <c r="I26" s="10"/>
      <c r="J26" s="11" t="s">
        <v>215</v>
      </c>
      <c r="K26" s="10">
        <v>5.5</v>
      </c>
      <c r="L26" s="25"/>
      <c r="M26" s="26" t="s">
        <v>430</v>
      </c>
      <c r="N26" s="10">
        <v>6</v>
      </c>
      <c r="O26" s="134"/>
      <c r="P26" s="11" t="s">
        <v>289</v>
      </c>
      <c r="Q26" s="10"/>
      <c r="R26" s="25">
        <v>3</v>
      </c>
      <c r="S26" s="26" t="s">
        <v>311</v>
      </c>
      <c r="T26" s="10">
        <v>5</v>
      </c>
      <c r="U26" s="9"/>
      <c r="V26" s="11" t="s">
        <v>451</v>
      </c>
      <c r="W26" s="10">
        <v>5.5</v>
      </c>
      <c r="X26" s="25"/>
    </row>
    <row r="27" spans="1:24" ht="12.75">
      <c r="A27" s="26" t="s">
        <v>7</v>
      </c>
      <c r="B27" s="10">
        <v>4</v>
      </c>
      <c r="C27" s="9">
        <v>-0.5</v>
      </c>
      <c r="D27" s="11" t="s">
        <v>410</v>
      </c>
      <c r="E27" s="54"/>
      <c r="F27" s="126"/>
      <c r="G27" s="10" t="s">
        <v>579</v>
      </c>
      <c r="H27" s="10"/>
      <c r="I27" s="10"/>
      <c r="J27" s="11" t="s">
        <v>452</v>
      </c>
      <c r="K27" s="10">
        <v>6</v>
      </c>
      <c r="L27" s="25"/>
      <c r="M27" s="26" t="s">
        <v>636</v>
      </c>
      <c r="N27" s="196"/>
      <c r="O27" s="218"/>
      <c r="P27" s="11" t="s">
        <v>290</v>
      </c>
      <c r="Q27" s="10">
        <v>6</v>
      </c>
      <c r="R27" s="25"/>
      <c r="S27" s="26" t="s">
        <v>320</v>
      </c>
      <c r="T27" s="10">
        <v>6.5</v>
      </c>
      <c r="U27" s="9">
        <v>3</v>
      </c>
      <c r="V27" s="11" t="s">
        <v>443</v>
      </c>
      <c r="W27" s="10"/>
      <c r="X27" s="25"/>
    </row>
    <row r="28" spans="1:24" ht="13.5" thickBot="1">
      <c r="A28" s="27" t="s">
        <v>139</v>
      </c>
      <c r="B28" s="31"/>
      <c r="C28" s="29"/>
      <c r="D28" s="28" t="s">
        <v>560</v>
      </c>
      <c r="E28" s="56">
        <v>5.5</v>
      </c>
      <c r="F28" s="127">
        <v>-0.5</v>
      </c>
      <c r="G28" s="31" t="s">
        <v>231</v>
      </c>
      <c r="H28" s="31"/>
      <c r="I28" s="31"/>
      <c r="J28" s="31" t="s">
        <v>488</v>
      </c>
      <c r="K28" s="31">
        <v>6</v>
      </c>
      <c r="L28" s="30"/>
      <c r="M28" s="27" t="s">
        <v>432</v>
      </c>
      <c r="N28" s="207"/>
      <c r="O28" s="219"/>
      <c r="P28" s="28"/>
      <c r="Q28" s="31"/>
      <c r="R28" s="30"/>
      <c r="S28" s="27" t="s">
        <v>316</v>
      </c>
      <c r="T28" s="31">
        <v>5.5</v>
      </c>
      <c r="U28" s="29"/>
      <c r="V28" s="28" t="s">
        <v>640</v>
      </c>
      <c r="W28" s="31"/>
      <c r="X28" s="30"/>
    </row>
    <row r="29" spans="1:24" ht="16.5" thickBot="1">
      <c r="A29" s="128" t="s">
        <v>0</v>
      </c>
      <c r="B29" s="138">
        <f>SUM(B2:C20)</f>
        <v>72.5</v>
      </c>
      <c r="C29" s="4"/>
      <c r="D29" s="128" t="s">
        <v>0</v>
      </c>
      <c r="E29" s="139">
        <f>SUM(E2:F20)</f>
        <v>72.5</v>
      </c>
      <c r="F29" s="4"/>
      <c r="G29" s="2" t="s">
        <v>0</v>
      </c>
      <c r="H29" s="19">
        <f>SUM(H2:I20)</f>
        <v>71.5</v>
      </c>
      <c r="I29" s="4"/>
      <c r="J29" s="2" t="s">
        <v>0</v>
      </c>
      <c r="K29" s="19">
        <f>SUM(K2:K19)+SUM(L2:L19)</f>
        <v>74.5</v>
      </c>
      <c r="L29" s="63"/>
      <c r="M29" s="128" t="s">
        <v>0</v>
      </c>
      <c r="N29" s="143">
        <f>SUM(N2:N19)+SUM(O2:O19)</f>
        <v>78</v>
      </c>
      <c r="O29" s="63"/>
      <c r="P29" s="128" t="s">
        <v>0</v>
      </c>
      <c r="Q29" s="136">
        <f>SUM(Q2:R20)</f>
        <v>64.5</v>
      </c>
      <c r="R29" s="4"/>
      <c r="S29" s="128" t="s">
        <v>0</v>
      </c>
      <c r="T29" s="136">
        <f>SUM(T2:U20)</f>
        <v>66</v>
      </c>
      <c r="U29" s="63"/>
      <c r="V29" s="128" t="s">
        <v>0</v>
      </c>
      <c r="W29" s="136">
        <f>SUM(W2:X20)</f>
        <v>68.5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2</v>
      </c>
      <c r="F30" s="4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2</v>
      </c>
      <c r="L30" s="63"/>
      <c r="M30" s="3" t="s">
        <v>1</v>
      </c>
      <c r="N30" s="1">
        <f>IF(ISERROR(FLOOR(PRODUCT(SUM(N29,-60),1/6),1)),0,FLOOR(PRODUCT(SUM(N29,-60),1/6),1))</f>
        <v>3</v>
      </c>
      <c r="O30" s="63"/>
      <c r="P30" s="3" t="s">
        <v>1</v>
      </c>
      <c r="Q30" s="1">
        <f>IF(ISERROR(FLOOR(PRODUCT(SUM(Q29,-60),1/6),1)),0,FLOOR(PRODUCT(SUM(Q29,-60),1/6),1))</f>
        <v>0</v>
      </c>
      <c r="R30" s="4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1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P1</f>
        <v>Gente Felice</v>
      </c>
      <c r="B32" s="15">
        <f>Q30</f>
        <v>0</v>
      </c>
      <c r="C32" s="16"/>
      <c r="D32" s="13" t="str">
        <f>A1</f>
        <v>Euskal Herria</v>
      </c>
      <c r="E32" s="14">
        <f>B30</f>
        <v>2</v>
      </c>
      <c r="F32" s="5"/>
      <c r="G32" s="14" t="str">
        <f>J1</f>
        <v>Calzini</v>
      </c>
      <c r="H32" s="15">
        <f>K30</f>
        <v>2</v>
      </c>
      <c r="I32" s="16"/>
      <c r="J32" s="121" t="str">
        <f>V1</f>
        <v>NcT</v>
      </c>
      <c r="K32" s="14">
        <f>W30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M1</f>
        <v>Shooters</v>
      </c>
      <c r="B33" s="14">
        <f>N30</f>
        <v>3</v>
      </c>
      <c r="C33" s="16"/>
      <c r="D33" s="14" t="str">
        <f>D1</f>
        <v>L.S.D.</v>
      </c>
      <c r="E33" s="14">
        <f>E30</f>
        <v>2</v>
      </c>
      <c r="F33" s="5"/>
      <c r="G33" s="14" t="str">
        <f>G1</f>
        <v>Amici di Mohammed</v>
      </c>
      <c r="H33" s="14">
        <f>H30</f>
        <v>1</v>
      </c>
      <c r="I33" s="16"/>
      <c r="J33" s="14" t="str">
        <f>S1</f>
        <v>Forza Silvio</v>
      </c>
      <c r="K33" s="18">
        <f>T30</f>
        <v>1</v>
      </c>
      <c r="L33" s="1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A1:X34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18.28125" style="0" customWidth="1"/>
    <col min="4" max="4" width="18.28125" style="0" customWidth="1"/>
    <col min="7" max="7" width="23.57421875" style="0" customWidth="1"/>
    <col min="10" max="10" width="23.71093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Squadre!E32</f>
        <v>Forza Silvio</v>
      </c>
      <c r="E1" s="59"/>
      <c r="F1" s="62"/>
      <c r="G1" s="58" t="str">
        <f>Squadre!I1</f>
        <v>Amici di Mohammed</v>
      </c>
      <c r="H1" s="59"/>
      <c r="I1" s="130"/>
      <c r="J1" s="61" t="str">
        <f>Squadre!I32</f>
        <v>L.S.D.</v>
      </c>
      <c r="K1" s="59"/>
      <c r="L1" s="62"/>
      <c r="M1" s="58" t="str">
        <f>Squadre!A32</f>
        <v>Gente Felice</v>
      </c>
      <c r="N1" s="59"/>
      <c r="O1" s="60"/>
      <c r="P1" s="61" t="str">
        <f>Squadre!E1</f>
        <v>Calzini</v>
      </c>
      <c r="Q1" s="59"/>
      <c r="R1" s="130"/>
      <c r="S1" s="58" t="str">
        <f>Squadre!M1</f>
        <v>Shooters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6</v>
      </c>
      <c r="C2" s="8"/>
      <c r="D2" s="7" t="s">
        <v>522</v>
      </c>
      <c r="E2" s="12">
        <v>6.5</v>
      </c>
      <c r="F2" s="24">
        <v>-1</v>
      </c>
      <c r="G2" s="102" t="s">
        <v>570</v>
      </c>
      <c r="H2" s="12"/>
      <c r="I2" s="131">
        <v>-2</v>
      </c>
      <c r="J2" s="7" t="s">
        <v>606</v>
      </c>
      <c r="K2" s="46"/>
      <c r="L2" s="47">
        <v>-1</v>
      </c>
      <c r="M2" s="23" t="s">
        <v>271</v>
      </c>
      <c r="N2" s="12">
        <v>6.5</v>
      </c>
      <c r="O2" s="8">
        <v>-1</v>
      </c>
      <c r="P2" s="7" t="s">
        <v>547</v>
      </c>
      <c r="Q2" s="12"/>
      <c r="R2" s="131"/>
      <c r="S2" s="23" t="s">
        <v>251</v>
      </c>
      <c r="T2" s="46">
        <v>6</v>
      </c>
      <c r="U2" s="51">
        <v>-3</v>
      </c>
      <c r="V2" s="7" t="s">
        <v>434</v>
      </c>
      <c r="W2" s="12"/>
      <c r="X2" s="24">
        <v>3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131"/>
      <c r="J3" s="7"/>
      <c r="K3" s="46"/>
      <c r="L3" s="47"/>
      <c r="M3" s="23"/>
      <c r="N3" s="12"/>
      <c r="O3" s="8"/>
      <c r="P3" s="7"/>
      <c r="Q3" s="12"/>
      <c r="R3" s="131"/>
      <c r="S3" s="23"/>
      <c r="T3" s="46"/>
      <c r="U3" s="51"/>
      <c r="V3" s="7"/>
      <c r="W3" s="12"/>
      <c r="X3" s="24"/>
    </row>
    <row r="4" spans="1:24" ht="15.75">
      <c r="A4" s="23" t="s">
        <v>378</v>
      </c>
      <c r="B4" s="12">
        <v>5.5</v>
      </c>
      <c r="C4" s="8">
        <v>-0.5</v>
      </c>
      <c r="D4" s="7" t="s">
        <v>476</v>
      </c>
      <c r="E4" s="12">
        <v>6</v>
      </c>
      <c r="F4" s="24">
        <v>-0.5</v>
      </c>
      <c r="G4" s="102" t="s">
        <v>234</v>
      </c>
      <c r="H4" s="12"/>
      <c r="I4" s="131"/>
      <c r="J4" s="7" t="s">
        <v>399</v>
      </c>
      <c r="K4" s="46"/>
      <c r="L4" s="47"/>
      <c r="M4" s="23" t="s">
        <v>277</v>
      </c>
      <c r="N4" s="12">
        <v>5</v>
      </c>
      <c r="O4" s="8"/>
      <c r="P4" s="7" t="s">
        <v>202</v>
      </c>
      <c r="Q4" s="12"/>
      <c r="R4" s="131">
        <v>-0.5</v>
      </c>
      <c r="S4" s="107" t="s">
        <v>256</v>
      </c>
      <c r="T4" s="201"/>
      <c r="U4" s="205"/>
      <c r="V4" s="7" t="s">
        <v>507</v>
      </c>
      <c r="W4" s="12"/>
      <c r="X4" s="24"/>
    </row>
    <row r="5" spans="1:24" ht="15.75">
      <c r="A5" s="23" t="s">
        <v>142</v>
      </c>
      <c r="B5" s="12">
        <v>6.5</v>
      </c>
      <c r="C5" s="8"/>
      <c r="D5" s="7" t="s">
        <v>542</v>
      </c>
      <c r="E5" s="12">
        <v>6</v>
      </c>
      <c r="F5" s="24"/>
      <c r="G5" s="102" t="s">
        <v>230</v>
      </c>
      <c r="H5" s="12"/>
      <c r="I5" s="131">
        <v>-0.5</v>
      </c>
      <c r="J5" s="7" t="s">
        <v>560</v>
      </c>
      <c r="K5" s="46"/>
      <c r="L5" s="47"/>
      <c r="M5" s="23" t="s">
        <v>637</v>
      </c>
      <c r="N5" s="12">
        <v>5.5</v>
      </c>
      <c r="O5" s="8">
        <v>-0.5</v>
      </c>
      <c r="P5" s="7" t="s">
        <v>548</v>
      </c>
      <c r="Q5" s="12"/>
      <c r="R5" s="131">
        <v>1</v>
      </c>
      <c r="S5" s="23" t="s">
        <v>254</v>
      </c>
      <c r="T5" s="46">
        <v>6</v>
      </c>
      <c r="U5" s="51"/>
      <c r="V5" s="7" t="s">
        <v>450</v>
      </c>
      <c r="W5" s="12"/>
      <c r="X5" s="24"/>
    </row>
    <row r="6" spans="1:24" ht="15.75">
      <c r="A6" s="23" t="s">
        <v>512</v>
      </c>
      <c r="B6" s="12">
        <v>6</v>
      </c>
      <c r="C6" s="8">
        <v>-0.5</v>
      </c>
      <c r="D6" s="7" t="s">
        <v>465</v>
      </c>
      <c r="E6" s="12">
        <v>6.5</v>
      </c>
      <c r="F6" s="24">
        <v>-0.5</v>
      </c>
      <c r="G6" s="102" t="s">
        <v>571</v>
      </c>
      <c r="H6" s="12"/>
      <c r="I6" s="131"/>
      <c r="J6" s="7" t="s">
        <v>398</v>
      </c>
      <c r="K6" s="46"/>
      <c r="L6" s="47">
        <v>3</v>
      </c>
      <c r="M6" s="23" t="s">
        <v>281</v>
      </c>
      <c r="N6" s="12">
        <v>6</v>
      </c>
      <c r="O6" s="8"/>
      <c r="P6" s="7" t="s">
        <v>569</v>
      </c>
      <c r="Q6" s="12"/>
      <c r="R6" s="131">
        <v>-0.5</v>
      </c>
      <c r="S6" s="23" t="s">
        <v>259</v>
      </c>
      <c r="T6" s="46">
        <v>6</v>
      </c>
      <c r="U6" s="51">
        <v>-0.5</v>
      </c>
      <c r="V6" s="7" t="s">
        <v>638</v>
      </c>
      <c r="W6" s="12"/>
      <c r="X6" s="24">
        <v>-0.5</v>
      </c>
    </row>
    <row r="7" spans="1:24" ht="15.75">
      <c r="A7" s="23"/>
      <c r="B7" s="12"/>
      <c r="C7" s="8"/>
      <c r="D7" s="7" t="s">
        <v>467</v>
      </c>
      <c r="E7" s="12">
        <v>6</v>
      </c>
      <c r="F7" s="24"/>
      <c r="G7" s="102"/>
      <c r="H7" s="12"/>
      <c r="I7" s="131"/>
      <c r="J7" s="7"/>
      <c r="K7" s="46"/>
      <c r="L7" s="47"/>
      <c r="M7" s="23" t="s">
        <v>274</v>
      </c>
      <c r="N7" s="12">
        <v>7</v>
      </c>
      <c r="O7" s="8">
        <v>3</v>
      </c>
      <c r="P7" s="7"/>
      <c r="Q7" s="12"/>
      <c r="R7" s="131"/>
      <c r="S7" s="23" t="s">
        <v>260</v>
      </c>
      <c r="T7" s="46">
        <v>6</v>
      </c>
      <c r="U7" s="51"/>
      <c r="V7" s="7"/>
      <c r="W7" s="12"/>
      <c r="X7" s="24"/>
    </row>
    <row r="8" spans="1:24" ht="15.75">
      <c r="A8" s="23" t="s">
        <v>375</v>
      </c>
      <c r="B8" s="12">
        <v>6</v>
      </c>
      <c r="C8" s="8"/>
      <c r="D8" s="7"/>
      <c r="E8" s="12"/>
      <c r="F8" s="24"/>
      <c r="G8" s="102" t="s">
        <v>241</v>
      </c>
      <c r="H8" s="12"/>
      <c r="I8" s="131"/>
      <c r="J8" s="7" t="s">
        <v>498</v>
      </c>
      <c r="K8" s="46"/>
      <c r="L8" s="47"/>
      <c r="M8" s="23"/>
      <c r="N8" s="12"/>
      <c r="O8" s="8"/>
      <c r="P8" s="7" t="s">
        <v>212</v>
      </c>
      <c r="Q8" s="12"/>
      <c r="R8" s="131"/>
      <c r="S8" s="23"/>
      <c r="T8" s="46"/>
      <c r="U8" s="51"/>
      <c r="V8" s="7" t="s">
        <v>596</v>
      </c>
      <c r="W8" s="12"/>
      <c r="X8" s="24"/>
    </row>
    <row r="9" spans="1:24" ht="15.75">
      <c r="A9" s="23" t="s">
        <v>513</v>
      </c>
      <c r="B9" s="12">
        <v>7</v>
      </c>
      <c r="C9" s="8"/>
      <c r="D9" s="7" t="s">
        <v>468</v>
      </c>
      <c r="E9" s="12">
        <v>4.5</v>
      </c>
      <c r="F9" s="24"/>
      <c r="G9" s="102" t="s">
        <v>238</v>
      </c>
      <c r="H9" s="12"/>
      <c r="I9" s="131">
        <v>2.5</v>
      </c>
      <c r="J9" s="7" t="s">
        <v>401</v>
      </c>
      <c r="K9" s="46"/>
      <c r="L9" s="47"/>
      <c r="M9" s="23" t="s">
        <v>282</v>
      </c>
      <c r="N9" s="12"/>
      <c r="O9" s="8"/>
      <c r="P9" s="7" t="s">
        <v>489</v>
      </c>
      <c r="Q9" s="12"/>
      <c r="R9" s="131"/>
      <c r="S9" s="23" t="s">
        <v>269</v>
      </c>
      <c r="T9" s="46"/>
      <c r="U9" s="51">
        <v>3</v>
      </c>
      <c r="V9" s="7" t="s">
        <v>544</v>
      </c>
      <c r="W9" s="12"/>
      <c r="X9" s="24"/>
    </row>
    <row r="10" spans="1:24" ht="15.75">
      <c r="A10" s="23" t="s">
        <v>18</v>
      </c>
      <c r="B10" s="12">
        <v>6.5</v>
      </c>
      <c r="C10" s="8">
        <v>3</v>
      </c>
      <c r="D10" s="7" t="s">
        <v>478</v>
      </c>
      <c r="E10" s="12">
        <v>6</v>
      </c>
      <c r="F10" s="24"/>
      <c r="G10" s="102" t="s">
        <v>239</v>
      </c>
      <c r="H10" s="12"/>
      <c r="I10" s="131"/>
      <c r="J10" s="7" t="s">
        <v>402</v>
      </c>
      <c r="K10" s="46"/>
      <c r="L10" s="47"/>
      <c r="M10" s="23" t="s">
        <v>287</v>
      </c>
      <c r="N10" s="12"/>
      <c r="O10" s="8"/>
      <c r="P10" s="106" t="s">
        <v>211</v>
      </c>
      <c r="Q10" s="203"/>
      <c r="R10" s="217"/>
      <c r="S10" s="23" t="s">
        <v>263</v>
      </c>
      <c r="T10" s="46"/>
      <c r="U10" s="51">
        <v>-0.5</v>
      </c>
      <c r="V10" s="7" t="s">
        <v>439</v>
      </c>
      <c r="W10" s="12"/>
      <c r="X10" s="24"/>
    </row>
    <row r="11" spans="1:24" ht="15.75">
      <c r="A11" s="23" t="s">
        <v>19</v>
      </c>
      <c r="B11" s="12">
        <v>6.5</v>
      </c>
      <c r="C11" s="8">
        <v>1</v>
      </c>
      <c r="D11" s="7" t="s">
        <v>470</v>
      </c>
      <c r="E11" s="12">
        <v>5.5</v>
      </c>
      <c r="F11" s="24"/>
      <c r="G11" s="102" t="s">
        <v>243</v>
      </c>
      <c r="H11" s="12"/>
      <c r="I11" s="131"/>
      <c r="J11" s="7" t="s">
        <v>404</v>
      </c>
      <c r="K11" s="46"/>
      <c r="L11" s="47"/>
      <c r="M11" s="23" t="s">
        <v>288</v>
      </c>
      <c r="N11" s="12"/>
      <c r="O11" s="8">
        <v>3</v>
      </c>
      <c r="P11" s="7" t="s">
        <v>215</v>
      </c>
      <c r="Q11" s="12"/>
      <c r="R11" s="131">
        <v>1</v>
      </c>
      <c r="S11" s="23" t="s">
        <v>262</v>
      </c>
      <c r="T11" s="46"/>
      <c r="U11" s="51"/>
      <c r="V11" s="7" t="s">
        <v>449</v>
      </c>
      <c r="W11" s="12"/>
      <c r="X11" s="24"/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131"/>
      <c r="J12" s="7"/>
      <c r="K12" s="46"/>
      <c r="L12" s="47"/>
      <c r="M12" s="23" t="s">
        <v>284</v>
      </c>
      <c r="N12" s="12"/>
      <c r="O12" s="8"/>
      <c r="P12" s="7"/>
      <c r="Q12" s="12"/>
      <c r="R12" s="131"/>
      <c r="S12" s="107" t="s">
        <v>266</v>
      </c>
      <c r="T12" s="201"/>
      <c r="U12" s="205"/>
      <c r="V12" s="7" t="s">
        <v>640</v>
      </c>
      <c r="W12" s="12"/>
      <c r="X12" s="24"/>
    </row>
    <row r="13" spans="1:24" ht="15.75">
      <c r="A13" s="23" t="s">
        <v>15</v>
      </c>
      <c r="B13" s="12">
        <v>5</v>
      </c>
      <c r="C13" s="8">
        <v>-0.5</v>
      </c>
      <c r="D13" s="7" t="s">
        <v>523</v>
      </c>
      <c r="E13" s="12">
        <v>7.5</v>
      </c>
      <c r="F13" s="24">
        <v>5.5</v>
      </c>
      <c r="G13" s="102" t="s">
        <v>244</v>
      </c>
      <c r="H13" s="12"/>
      <c r="I13" s="131"/>
      <c r="J13" s="7" t="s">
        <v>405</v>
      </c>
      <c r="K13" s="46"/>
      <c r="L13" s="47"/>
      <c r="M13" s="23"/>
      <c r="N13" s="12"/>
      <c r="O13" s="8"/>
      <c r="P13" s="7" t="s">
        <v>453</v>
      </c>
      <c r="Q13" s="12"/>
      <c r="R13" s="131">
        <v>3</v>
      </c>
      <c r="S13" s="23"/>
      <c r="T13" s="46"/>
      <c r="U13" s="51"/>
      <c r="V13" s="7"/>
      <c r="W13" s="12"/>
      <c r="X13" s="24"/>
    </row>
    <row r="14" spans="1:24" ht="15.75">
      <c r="A14" s="23" t="s">
        <v>485</v>
      </c>
      <c r="B14" s="12">
        <v>6</v>
      </c>
      <c r="C14" s="8"/>
      <c r="D14" s="7" t="s">
        <v>524</v>
      </c>
      <c r="E14" s="12">
        <v>5</v>
      </c>
      <c r="F14" s="24">
        <v>-3</v>
      </c>
      <c r="G14" s="102" t="s">
        <v>247</v>
      </c>
      <c r="H14" s="12"/>
      <c r="I14" s="131">
        <v>3</v>
      </c>
      <c r="J14" s="7" t="s">
        <v>413</v>
      </c>
      <c r="K14" s="46"/>
      <c r="L14" s="47"/>
      <c r="M14" s="23" t="s">
        <v>295</v>
      </c>
      <c r="N14" s="12"/>
      <c r="O14" s="8">
        <v>3</v>
      </c>
      <c r="P14" s="106" t="s">
        <v>490</v>
      </c>
      <c r="Q14" s="203"/>
      <c r="R14" s="217"/>
      <c r="S14" s="23" t="s">
        <v>581</v>
      </c>
      <c r="T14" s="46"/>
      <c r="U14" s="51">
        <v>3</v>
      </c>
      <c r="V14" s="7" t="s">
        <v>442</v>
      </c>
      <c r="W14" s="12"/>
      <c r="X14" s="24">
        <v>6</v>
      </c>
    </row>
    <row r="15" spans="1:24" ht="15.75">
      <c r="A15" s="23" t="s">
        <v>24</v>
      </c>
      <c r="B15" s="12">
        <v>6</v>
      </c>
      <c r="C15" s="8"/>
      <c r="D15" s="7" t="s">
        <v>471</v>
      </c>
      <c r="E15" s="12">
        <v>5</v>
      </c>
      <c r="F15" s="24"/>
      <c r="G15" s="102" t="s">
        <v>248</v>
      </c>
      <c r="H15" s="12"/>
      <c r="I15" s="131"/>
      <c r="J15" s="7" t="s">
        <v>407</v>
      </c>
      <c r="K15" s="46"/>
      <c r="L15" s="47"/>
      <c r="M15" s="23" t="s">
        <v>496</v>
      </c>
      <c r="N15" s="12"/>
      <c r="O15" s="8"/>
      <c r="P15" s="7" t="s">
        <v>454</v>
      </c>
      <c r="Q15" s="12"/>
      <c r="R15" s="131">
        <v>3</v>
      </c>
      <c r="S15" s="23" t="s">
        <v>575</v>
      </c>
      <c r="T15" s="46"/>
      <c r="U15" s="51"/>
      <c r="V15" s="7" t="s">
        <v>446</v>
      </c>
      <c r="W15" s="12"/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14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132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/>
      <c r="B17" s="37"/>
      <c r="C17" s="38"/>
      <c r="D17" s="39"/>
      <c r="E17" s="37"/>
      <c r="F17" s="40"/>
      <c r="G17" s="105"/>
      <c r="H17" s="37"/>
      <c r="I17" s="145"/>
      <c r="J17" s="39"/>
      <c r="K17" s="49"/>
      <c r="L17" s="50"/>
      <c r="M17" s="36"/>
      <c r="N17" s="37"/>
      <c r="O17" s="38"/>
      <c r="P17" s="39" t="s">
        <v>214</v>
      </c>
      <c r="Q17" s="37"/>
      <c r="R17" s="133">
        <v>1</v>
      </c>
      <c r="S17" s="36" t="s">
        <v>432</v>
      </c>
      <c r="T17" s="37">
        <v>6</v>
      </c>
      <c r="U17" s="38"/>
      <c r="V17" s="39"/>
      <c r="W17" s="37"/>
      <c r="X17" s="40"/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145"/>
      <c r="J18" s="39"/>
      <c r="K18" s="49"/>
      <c r="L18" s="50"/>
      <c r="M18" s="36"/>
      <c r="N18" s="37"/>
      <c r="O18" s="38"/>
      <c r="P18" s="39" t="s">
        <v>455</v>
      </c>
      <c r="Q18" s="37"/>
      <c r="R18" s="133">
        <v>-3</v>
      </c>
      <c r="S18" s="36" t="s">
        <v>521</v>
      </c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145"/>
      <c r="J19" s="39"/>
      <c r="K19" s="49"/>
      <c r="L19" s="50"/>
      <c r="M19" s="36"/>
      <c r="N19" s="37"/>
      <c r="O19" s="38"/>
      <c r="P19" s="39"/>
      <c r="Q19" s="37"/>
      <c r="R19" s="133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 t="s">
        <v>482</v>
      </c>
      <c r="E20" s="109"/>
      <c r="F20" s="112">
        <v>1</v>
      </c>
      <c r="G20" s="108"/>
      <c r="H20" s="109"/>
      <c r="I20" s="110"/>
      <c r="J20" s="111"/>
      <c r="K20" s="109"/>
      <c r="L20" s="112"/>
      <c r="M20" s="111" t="s">
        <v>482</v>
      </c>
      <c r="N20" s="115"/>
      <c r="O20" s="117">
        <v>1</v>
      </c>
      <c r="P20" s="111"/>
      <c r="Q20" s="115"/>
      <c r="R20" s="116"/>
      <c r="S20" s="113" t="s">
        <v>482</v>
      </c>
      <c r="T20" s="109"/>
      <c r="U20" s="110">
        <v>1</v>
      </c>
      <c r="V20" s="111"/>
      <c r="W20" s="109"/>
      <c r="X20" s="112"/>
    </row>
    <row r="21" spans="1:24" ht="15.75">
      <c r="A21" s="108"/>
      <c r="B21" s="109"/>
      <c r="C21" s="110"/>
      <c r="D21" s="111" t="s">
        <v>483</v>
      </c>
      <c r="E21" s="109">
        <f>SUM(E2,E4,E5,E6)</f>
        <v>25</v>
      </c>
      <c r="F21" s="112">
        <f>SUM(E21/4)</f>
        <v>6.25</v>
      </c>
      <c r="G21" s="108"/>
      <c r="H21" s="109"/>
      <c r="I21" s="110"/>
      <c r="J21" s="111"/>
      <c r="K21" s="109"/>
      <c r="L21" s="112"/>
      <c r="M21" s="111" t="s">
        <v>483</v>
      </c>
      <c r="N21" s="115">
        <f>SUM(N2,N6,N7,N5)</f>
        <v>25</v>
      </c>
      <c r="O21" s="117">
        <f>SUM(N21/4)</f>
        <v>6.25</v>
      </c>
      <c r="P21" s="111"/>
      <c r="Q21" s="115"/>
      <c r="R21" s="116"/>
      <c r="S21" s="113" t="s">
        <v>483</v>
      </c>
      <c r="T21" s="109">
        <v>24</v>
      </c>
      <c r="U21" s="109">
        <v>6</v>
      </c>
      <c r="V21" s="111"/>
      <c r="W21" s="109"/>
      <c r="X21" s="147"/>
    </row>
    <row r="22" spans="1:24" ht="12.75">
      <c r="A22" s="26" t="s">
        <v>379</v>
      </c>
      <c r="B22" s="10"/>
      <c r="C22" s="9"/>
      <c r="D22" s="11" t="s">
        <v>643</v>
      </c>
      <c r="E22" s="10"/>
      <c r="F22" s="25"/>
      <c r="G22" s="103" t="s">
        <v>223</v>
      </c>
      <c r="H22" s="10"/>
      <c r="I22" s="134"/>
      <c r="J22" s="11" t="s">
        <v>397</v>
      </c>
      <c r="K22" s="54"/>
      <c r="L22" s="126"/>
      <c r="M22" s="26" t="s">
        <v>272</v>
      </c>
      <c r="N22" s="10"/>
      <c r="O22" s="9">
        <v>-4</v>
      </c>
      <c r="P22" s="11" t="s">
        <v>198</v>
      </c>
      <c r="Q22" s="10"/>
      <c r="R22" s="134"/>
      <c r="S22" s="146" t="s">
        <v>252</v>
      </c>
      <c r="T22" s="10"/>
      <c r="U22" s="9"/>
      <c r="V22" s="11" t="s">
        <v>445</v>
      </c>
      <c r="W22" s="10"/>
      <c r="X22" s="25"/>
    </row>
    <row r="23" spans="1:24" ht="12.75">
      <c r="A23" s="26" t="s">
        <v>486</v>
      </c>
      <c r="B23" s="10"/>
      <c r="C23" s="9"/>
      <c r="D23" s="11" t="s">
        <v>563</v>
      </c>
      <c r="E23" s="10"/>
      <c r="F23" s="25"/>
      <c r="G23" s="103" t="s">
        <v>246</v>
      </c>
      <c r="H23" s="10"/>
      <c r="I23" s="134"/>
      <c r="J23" s="11" t="s">
        <v>499</v>
      </c>
      <c r="K23" s="54"/>
      <c r="L23" s="126"/>
      <c r="M23" s="26" t="s">
        <v>279</v>
      </c>
      <c r="N23" s="10"/>
      <c r="O23" s="9"/>
      <c r="P23" s="11" t="s">
        <v>455</v>
      </c>
      <c r="Q23" s="10"/>
      <c r="R23" s="134">
        <v>-3</v>
      </c>
      <c r="S23" s="26" t="s">
        <v>427</v>
      </c>
      <c r="T23" s="10"/>
      <c r="U23" s="9"/>
      <c r="V23" s="11" t="s">
        <v>451</v>
      </c>
      <c r="W23" s="10"/>
      <c r="X23" s="25"/>
    </row>
    <row r="24" spans="1:24" ht="12.75">
      <c r="A24" s="26" t="s">
        <v>373</v>
      </c>
      <c r="B24" s="10"/>
      <c r="C24" s="9"/>
      <c r="D24" s="11" t="s">
        <v>559</v>
      </c>
      <c r="E24" s="10"/>
      <c r="F24" s="25"/>
      <c r="G24" s="103" t="s">
        <v>240</v>
      </c>
      <c r="H24" s="10"/>
      <c r="I24" s="134"/>
      <c r="J24" s="11" t="s">
        <v>550</v>
      </c>
      <c r="K24" s="54"/>
      <c r="L24" s="126"/>
      <c r="M24" s="26" t="s">
        <v>276</v>
      </c>
      <c r="N24" s="10"/>
      <c r="O24" s="9">
        <v>-0.5</v>
      </c>
      <c r="P24" s="11" t="s">
        <v>562</v>
      </c>
      <c r="Q24" s="10"/>
      <c r="R24" s="134"/>
      <c r="S24" s="26" t="s">
        <v>506</v>
      </c>
      <c r="T24" s="10"/>
      <c r="U24" s="9"/>
      <c r="V24" s="11" t="s">
        <v>509</v>
      </c>
      <c r="W24" s="10"/>
      <c r="X24" s="25"/>
    </row>
    <row r="25" spans="1:24" ht="12.75">
      <c r="A25" s="26" t="s">
        <v>377</v>
      </c>
      <c r="B25" s="10"/>
      <c r="C25" s="9">
        <v>-0.5</v>
      </c>
      <c r="D25" s="11" t="s">
        <v>526</v>
      </c>
      <c r="E25" s="10"/>
      <c r="F25" s="25"/>
      <c r="G25" s="103" t="s">
        <v>242</v>
      </c>
      <c r="H25" s="10"/>
      <c r="I25" s="134"/>
      <c r="J25" s="11" t="s">
        <v>411</v>
      </c>
      <c r="K25" s="54"/>
      <c r="L25" s="126"/>
      <c r="M25" s="26" t="s">
        <v>283</v>
      </c>
      <c r="N25" s="10"/>
      <c r="O25" s="9"/>
      <c r="P25" s="11" t="s">
        <v>214</v>
      </c>
      <c r="Q25" s="10"/>
      <c r="R25" s="134">
        <v>1</v>
      </c>
      <c r="S25" s="26" t="s">
        <v>521</v>
      </c>
      <c r="T25" s="10"/>
      <c r="U25" s="9"/>
      <c r="V25" s="11" t="s">
        <v>642</v>
      </c>
      <c r="W25" s="10"/>
      <c r="X25" s="25">
        <v>3</v>
      </c>
    </row>
    <row r="26" spans="1:24" ht="12.75">
      <c r="A26" s="26" t="s">
        <v>141</v>
      </c>
      <c r="B26" s="10"/>
      <c r="C26" s="9">
        <v>-0.5</v>
      </c>
      <c r="D26" s="11" t="s">
        <v>479</v>
      </c>
      <c r="E26" s="10"/>
      <c r="F26" s="25"/>
      <c r="G26" s="103" t="s">
        <v>579</v>
      </c>
      <c r="H26" s="10"/>
      <c r="I26" s="134"/>
      <c r="J26" s="11" t="s">
        <v>412</v>
      </c>
      <c r="K26" s="54"/>
      <c r="L26" s="126"/>
      <c r="M26" s="26" t="s">
        <v>289</v>
      </c>
      <c r="N26" s="10"/>
      <c r="O26" s="9"/>
      <c r="P26" s="11" t="s">
        <v>639</v>
      </c>
      <c r="Q26" s="10"/>
      <c r="R26" s="134"/>
      <c r="S26" s="26" t="s">
        <v>421</v>
      </c>
      <c r="T26" s="10"/>
      <c r="U26" s="9">
        <v>-1</v>
      </c>
      <c r="V26" s="11" t="s">
        <v>438</v>
      </c>
      <c r="W26" s="10"/>
      <c r="X26" s="25"/>
    </row>
    <row r="27" spans="1:24" ht="12.75">
      <c r="A27" s="26" t="s">
        <v>374</v>
      </c>
      <c r="B27" s="10"/>
      <c r="C27" s="9">
        <v>-0.5</v>
      </c>
      <c r="D27" s="11" t="s">
        <v>473</v>
      </c>
      <c r="E27" s="10"/>
      <c r="F27" s="25"/>
      <c r="G27" s="103" t="s">
        <v>232</v>
      </c>
      <c r="H27" s="10"/>
      <c r="I27" s="134"/>
      <c r="J27" s="11" t="s">
        <v>497</v>
      </c>
      <c r="K27" s="54"/>
      <c r="L27" s="126">
        <v>-0.5</v>
      </c>
      <c r="M27" s="26" t="s">
        <v>293</v>
      </c>
      <c r="N27" s="10"/>
      <c r="O27" s="9"/>
      <c r="P27" s="11" t="s">
        <v>452</v>
      </c>
      <c r="Q27" s="10"/>
      <c r="R27" s="134"/>
      <c r="S27" s="26" t="s">
        <v>636</v>
      </c>
      <c r="T27" s="196"/>
      <c r="U27" s="197"/>
      <c r="V27" s="11" t="s">
        <v>447</v>
      </c>
      <c r="W27" s="10"/>
      <c r="X27" s="25"/>
    </row>
    <row r="28" spans="1:24" ht="13.5" thickBot="1">
      <c r="A28" s="27" t="s">
        <v>7</v>
      </c>
      <c r="B28" s="31"/>
      <c r="C28" s="29"/>
      <c r="D28" s="28" t="s">
        <v>525</v>
      </c>
      <c r="E28" s="31"/>
      <c r="F28" s="30"/>
      <c r="G28" s="104" t="s">
        <v>231</v>
      </c>
      <c r="H28" s="31"/>
      <c r="I28" s="135"/>
      <c r="J28" s="28" t="s">
        <v>409</v>
      </c>
      <c r="K28" s="56"/>
      <c r="L28" s="127">
        <v>-0.5</v>
      </c>
      <c r="M28" s="27"/>
      <c r="N28" s="31"/>
      <c r="O28" s="29"/>
      <c r="P28" s="31" t="s">
        <v>199</v>
      </c>
      <c r="Q28" s="31"/>
      <c r="R28" s="135">
        <v>-0.5</v>
      </c>
      <c r="S28" s="27" t="s">
        <v>432</v>
      </c>
      <c r="T28" s="31">
        <v>6</v>
      </c>
      <c r="U28" s="29"/>
      <c r="V28" s="28" t="s">
        <v>448</v>
      </c>
      <c r="W28" s="31"/>
      <c r="X28" s="30"/>
    </row>
    <row r="29" spans="1:24" ht="16.5" thickBot="1">
      <c r="A29" s="2" t="s">
        <v>0</v>
      </c>
      <c r="B29" s="1">
        <f>SUM(B2:C20)</f>
        <v>69.5</v>
      </c>
      <c r="C29" s="4"/>
      <c r="D29" s="2" t="s">
        <v>0</v>
      </c>
      <c r="E29" s="19">
        <f>SUM(E2:F20)</f>
        <v>66</v>
      </c>
      <c r="F29" s="63"/>
      <c r="G29" s="128" t="s">
        <v>0</v>
      </c>
      <c r="H29" s="136">
        <f>SUM(H2:I20)</f>
        <v>3</v>
      </c>
      <c r="I29" s="4"/>
      <c r="J29" s="128" t="s">
        <v>0</v>
      </c>
      <c r="K29" s="139">
        <f>SUM(K2:L20,K17:L19)</f>
        <v>2</v>
      </c>
      <c r="L29" s="4"/>
      <c r="M29" s="2" t="s">
        <v>0</v>
      </c>
      <c r="N29" s="19">
        <f>SUM(N2:O20)</f>
        <v>38.5</v>
      </c>
      <c r="O29" s="4"/>
      <c r="P29" s="2" t="s">
        <v>0</v>
      </c>
      <c r="Q29" s="19">
        <f>SUM(Q2:R20)</f>
        <v>5</v>
      </c>
      <c r="R29" s="63"/>
      <c r="S29" s="128" t="s">
        <v>0</v>
      </c>
      <c r="T29" s="143">
        <f>SUM(T2:T19)+SUM(U2:U19)</f>
        <v>32</v>
      </c>
      <c r="U29" s="63"/>
      <c r="V29" s="128" t="s">
        <v>0</v>
      </c>
      <c r="W29" s="136">
        <f>SUM(W2:X20)</f>
        <v>8.5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1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4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Forza Silvio</v>
      </c>
      <c r="B32" s="14">
        <f>E30</f>
        <v>1</v>
      </c>
      <c r="C32" s="16"/>
      <c r="D32" s="14" t="str">
        <f>M1</f>
        <v>Gente Felice</v>
      </c>
      <c r="E32" s="15">
        <f>N30</f>
        <v>0</v>
      </c>
      <c r="F32" s="5"/>
      <c r="G32" s="14" t="str">
        <f>S1</f>
        <v>Shooters</v>
      </c>
      <c r="H32" s="14">
        <f>T30</f>
        <v>0</v>
      </c>
      <c r="I32" s="16"/>
      <c r="J32" s="14" t="str">
        <f>J1</f>
        <v>L.S.D.</v>
      </c>
      <c r="K32" s="15">
        <f>K30</f>
        <v>0</v>
      </c>
      <c r="L32" s="5"/>
      <c r="M32" s="5"/>
      <c r="N32" s="5"/>
      <c r="O32" s="5"/>
      <c r="P32" s="5"/>
      <c r="Q32" s="5"/>
      <c r="R32" s="16"/>
      <c r="S32" s="5"/>
      <c r="T32" s="5"/>
      <c r="U32" s="5"/>
      <c r="V32" s="5"/>
      <c r="W32" s="5"/>
      <c r="X32" s="5"/>
    </row>
    <row r="33" spans="1:24" ht="16.5" thickBot="1">
      <c r="A33" s="14" t="str">
        <f>A1</f>
        <v>Euskal Herria</v>
      </c>
      <c r="B33" s="18">
        <f>B30</f>
        <v>1</v>
      </c>
      <c r="C33" s="16"/>
      <c r="D33" s="17" t="str">
        <f>P1</f>
        <v>Calzini</v>
      </c>
      <c r="E33" s="14">
        <f>Q30</f>
        <v>0</v>
      </c>
      <c r="F33" s="5"/>
      <c r="G33" s="17" t="str">
        <f>V1</f>
        <v>NcT</v>
      </c>
      <c r="H33" s="14">
        <f>W30</f>
        <v>0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5"/>
      <c r="P33" s="5"/>
      <c r="Q33" s="5"/>
      <c r="R33" s="16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U6" sqref="U6"/>
    </sheetView>
  </sheetViews>
  <sheetFormatPr defaultColWidth="9.140625" defaultRowHeight="12.75"/>
  <cols>
    <col min="1" max="1" width="18.140625" style="0" customWidth="1"/>
    <col min="4" max="4" width="18.421875" style="0" customWidth="1"/>
    <col min="7" max="7" width="18.8515625" style="0" customWidth="1"/>
    <col min="10" max="10" width="24.00390625" style="0" customWidth="1"/>
    <col min="13" max="13" width="18.421875" style="0" customWidth="1"/>
    <col min="16" max="16" width="18.28125" style="0" customWidth="1"/>
    <col min="19" max="19" width="18.28125" style="0" customWidth="1"/>
    <col min="21" max="21" width="10.140625" style="0" customWidth="1"/>
    <col min="22" max="22" width="23.1406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Squadre!M32</f>
        <v>NcT</v>
      </c>
      <c r="E1" s="59"/>
      <c r="F1" s="62"/>
      <c r="G1" s="58" t="str">
        <f>Squadre!A32</f>
        <v>Gente Felice</v>
      </c>
      <c r="H1" s="59"/>
      <c r="I1" s="60"/>
      <c r="J1" s="61" t="str">
        <f>Squadre!I1</f>
        <v>Amici di Mohammed</v>
      </c>
      <c r="K1" s="59"/>
      <c r="L1" s="130"/>
      <c r="M1" s="58" t="str">
        <f>Squadre!M1</f>
        <v>Shooters</v>
      </c>
      <c r="N1" s="59"/>
      <c r="O1" s="60"/>
      <c r="P1" s="61" t="str">
        <f>Squadre!E32</f>
        <v>Forza Silvio</v>
      </c>
      <c r="Q1" s="59"/>
      <c r="R1" s="62"/>
      <c r="S1" s="61" t="str">
        <f>Squadre!E1</f>
        <v>Calzini</v>
      </c>
      <c r="T1" s="59"/>
      <c r="U1" s="130"/>
      <c r="V1" s="151" t="str">
        <f>Squadre!I32</f>
        <v>L.S.D.</v>
      </c>
      <c r="W1" s="152"/>
      <c r="X1" s="153"/>
    </row>
    <row r="2" spans="1:24" ht="15.75">
      <c r="A2" s="23" t="s">
        <v>156</v>
      </c>
      <c r="B2" s="12">
        <v>6.5</v>
      </c>
      <c r="C2" s="8"/>
      <c r="D2" s="7" t="s">
        <v>434</v>
      </c>
      <c r="E2" s="12">
        <v>6</v>
      </c>
      <c r="F2" s="24">
        <v>-1</v>
      </c>
      <c r="G2" s="23" t="s">
        <v>271</v>
      </c>
      <c r="H2" s="12">
        <v>6</v>
      </c>
      <c r="I2" s="8">
        <v>-2</v>
      </c>
      <c r="J2" s="150" t="s">
        <v>570</v>
      </c>
      <c r="K2" s="12">
        <v>6</v>
      </c>
      <c r="L2" s="131">
        <v>-3</v>
      </c>
      <c r="M2" s="23" t="s">
        <v>433</v>
      </c>
      <c r="N2" s="46">
        <v>6</v>
      </c>
      <c r="O2" s="51"/>
      <c r="P2" s="7" t="s">
        <v>522</v>
      </c>
      <c r="Q2" s="12">
        <v>6</v>
      </c>
      <c r="R2" s="24">
        <v>-4</v>
      </c>
      <c r="S2" s="7" t="s">
        <v>547</v>
      </c>
      <c r="T2" s="12">
        <v>6.5</v>
      </c>
      <c r="U2" s="131"/>
      <c r="V2" s="7" t="s">
        <v>606</v>
      </c>
      <c r="W2" s="46">
        <v>6</v>
      </c>
      <c r="X2" s="51">
        <v>-1</v>
      </c>
    </row>
    <row r="3" spans="1:24" ht="15.75">
      <c r="A3" s="23"/>
      <c r="B3" s="12"/>
      <c r="C3" s="8"/>
      <c r="D3" s="7"/>
      <c r="E3" s="12"/>
      <c r="F3" s="24"/>
      <c r="G3" s="23"/>
      <c r="H3" s="12"/>
      <c r="I3" s="8"/>
      <c r="J3" s="150"/>
      <c r="K3" s="12"/>
      <c r="L3" s="131"/>
      <c r="M3" s="23"/>
      <c r="N3" s="46"/>
      <c r="O3" s="51"/>
      <c r="P3" s="7"/>
      <c r="Q3" s="12"/>
      <c r="R3" s="24"/>
      <c r="S3" s="7"/>
      <c r="T3" s="12"/>
      <c r="U3" s="131"/>
      <c r="V3" s="7"/>
      <c r="W3" s="46"/>
      <c r="X3" s="51"/>
    </row>
    <row r="4" spans="1:24" ht="15.75">
      <c r="A4" s="23" t="s">
        <v>167</v>
      </c>
      <c r="B4" s="12">
        <v>5</v>
      </c>
      <c r="C4" s="8"/>
      <c r="D4" s="7" t="s">
        <v>507</v>
      </c>
      <c r="E4" s="12">
        <v>8</v>
      </c>
      <c r="F4" s="24">
        <v>6</v>
      </c>
      <c r="G4" s="23" t="s">
        <v>277</v>
      </c>
      <c r="H4" s="12">
        <v>6</v>
      </c>
      <c r="I4" s="8"/>
      <c r="J4" s="150" t="s">
        <v>647</v>
      </c>
      <c r="K4" s="12">
        <v>6.5</v>
      </c>
      <c r="L4" s="131"/>
      <c r="M4" s="107" t="s">
        <v>504</v>
      </c>
      <c r="N4" s="201"/>
      <c r="O4" s="205"/>
      <c r="P4" s="7" t="s">
        <v>476</v>
      </c>
      <c r="Q4" s="12">
        <v>6.5</v>
      </c>
      <c r="R4" s="24">
        <v>1</v>
      </c>
      <c r="S4" s="7" t="s">
        <v>202</v>
      </c>
      <c r="T4" s="12">
        <v>7</v>
      </c>
      <c r="U4" s="131">
        <v>0.5</v>
      </c>
      <c r="V4" s="7" t="s">
        <v>399</v>
      </c>
      <c r="W4" s="46">
        <v>7.5</v>
      </c>
      <c r="X4" s="51">
        <v>3.5</v>
      </c>
    </row>
    <row r="5" spans="1:24" ht="15.75">
      <c r="A5" s="23" t="s">
        <v>169</v>
      </c>
      <c r="B5" s="12">
        <v>5.5</v>
      </c>
      <c r="C5" s="8"/>
      <c r="D5" s="7" t="s">
        <v>435</v>
      </c>
      <c r="E5" s="12">
        <v>6</v>
      </c>
      <c r="F5" s="24"/>
      <c r="G5" s="23" t="s">
        <v>278</v>
      </c>
      <c r="H5" s="12">
        <v>6</v>
      </c>
      <c r="I5" s="8"/>
      <c r="J5" s="150" t="s">
        <v>230</v>
      </c>
      <c r="K5" s="12">
        <v>6.5</v>
      </c>
      <c r="L5" s="131">
        <v>-0.5</v>
      </c>
      <c r="M5" s="23" t="s">
        <v>417</v>
      </c>
      <c r="N5" s="46">
        <v>7</v>
      </c>
      <c r="O5" s="51">
        <v>2.5</v>
      </c>
      <c r="P5" s="7" t="s">
        <v>465</v>
      </c>
      <c r="Q5" s="12">
        <v>5.5</v>
      </c>
      <c r="R5" s="24"/>
      <c r="S5" s="7" t="s">
        <v>548</v>
      </c>
      <c r="T5" s="12">
        <v>6</v>
      </c>
      <c r="U5" s="131">
        <v>-0.5</v>
      </c>
      <c r="V5" s="7" t="s">
        <v>398</v>
      </c>
      <c r="W5" s="46">
        <v>4.5</v>
      </c>
      <c r="X5" s="51"/>
    </row>
    <row r="6" spans="1:24" ht="15.75">
      <c r="A6" s="23" t="s">
        <v>171</v>
      </c>
      <c r="B6" s="12">
        <v>6</v>
      </c>
      <c r="C6" s="8">
        <v>-0.5</v>
      </c>
      <c r="D6" s="106" t="s">
        <v>638</v>
      </c>
      <c r="E6" s="203"/>
      <c r="F6" s="216"/>
      <c r="G6" s="23" t="s">
        <v>281</v>
      </c>
      <c r="H6" s="12">
        <v>6</v>
      </c>
      <c r="I6" s="8"/>
      <c r="J6" s="150" t="s">
        <v>571</v>
      </c>
      <c r="K6" s="12">
        <v>6</v>
      </c>
      <c r="L6" s="131"/>
      <c r="M6" s="107" t="s">
        <v>431</v>
      </c>
      <c r="N6" s="201"/>
      <c r="O6" s="205"/>
      <c r="P6" s="7" t="s">
        <v>542</v>
      </c>
      <c r="Q6" s="12">
        <v>6</v>
      </c>
      <c r="R6" s="24"/>
      <c r="S6" s="7" t="s">
        <v>569</v>
      </c>
      <c r="T6" s="12">
        <v>6</v>
      </c>
      <c r="U6" s="131"/>
      <c r="V6" s="7" t="s">
        <v>409</v>
      </c>
      <c r="W6" s="46">
        <v>6</v>
      </c>
      <c r="X6" s="51"/>
    </row>
    <row r="7" spans="1:24" ht="15.75">
      <c r="A7" s="23" t="s">
        <v>161</v>
      </c>
      <c r="B7" s="12">
        <v>6.5</v>
      </c>
      <c r="C7" s="8"/>
      <c r="D7" s="7"/>
      <c r="E7" s="12"/>
      <c r="F7" s="24"/>
      <c r="G7" s="23" t="s">
        <v>274</v>
      </c>
      <c r="H7" s="12">
        <v>5.5</v>
      </c>
      <c r="I7" s="8"/>
      <c r="J7" s="150" t="s">
        <v>579</v>
      </c>
      <c r="K7" s="12">
        <v>6</v>
      </c>
      <c r="L7" s="131"/>
      <c r="M7" s="23" t="s">
        <v>418</v>
      </c>
      <c r="N7" s="46">
        <v>6</v>
      </c>
      <c r="O7" s="51"/>
      <c r="P7" s="7" t="s">
        <v>467</v>
      </c>
      <c r="Q7" s="12">
        <v>6</v>
      </c>
      <c r="R7" s="24">
        <v>-0.5</v>
      </c>
      <c r="S7" s="7"/>
      <c r="T7" s="12"/>
      <c r="U7" s="131"/>
      <c r="V7" s="7"/>
      <c r="W7" s="46"/>
      <c r="X7" s="51"/>
    </row>
    <row r="8" spans="1:24" ht="15.75">
      <c r="A8" s="23"/>
      <c r="B8" s="12"/>
      <c r="C8" s="8"/>
      <c r="D8" s="7" t="s">
        <v>596</v>
      </c>
      <c r="E8" s="12">
        <v>6</v>
      </c>
      <c r="F8" s="24"/>
      <c r="G8" s="23"/>
      <c r="H8" s="12"/>
      <c r="I8" s="8"/>
      <c r="J8" s="150"/>
      <c r="K8" s="12"/>
      <c r="L8" s="131"/>
      <c r="M8" s="23"/>
      <c r="N8" s="46"/>
      <c r="O8" s="51"/>
      <c r="P8" s="7"/>
      <c r="Q8" s="12"/>
      <c r="R8" s="24"/>
      <c r="S8" s="7" t="s">
        <v>212</v>
      </c>
      <c r="T8" s="12">
        <v>5</v>
      </c>
      <c r="U8" s="131"/>
      <c r="V8" s="7" t="s">
        <v>411</v>
      </c>
      <c r="W8" s="46">
        <v>7</v>
      </c>
      <c r="X8" s="51">
        <v>-0.5</v>
      </c>
    </row>
    <row r="9" spans="1:24" ht="15.75">
      <c r="A9" s="23" t="s">
        <v>175</v>
      </c>
      <c r="B9" s="12">
        <v>6</v>
      </c>
      <c r="C9" s="8"/>
      <c r="D9" s="7" t="s">
        <v>508</v>
      </c>
      <c r="E9" s="12">
        <v>7</v>
      </c>
      <c r="F9" s="24">
        <v>6</v>
      </c>
      <c r="G9" s="23" t="s">
        <v>289</v>
      </c>
      <c r="H9" s="12">
        <v>6</v>
      </c>
      <c r="I9" s="8"/>
      <c r="J9" s="150" t="s">
        <v>239</v>
      </c>
      <c r="K9" s="12">
        <v>7</v>
      </c>
      <c r="L9" s="131">
        <v>3</v>
      </c>
      <c r="M9" s="23" t="s">
        <v>420</v>
      </c>
      <c r="N9" s="46">
        <v>5</v>
      </c>
      <c r="O9" s="51">
        <v>-0.5</v>
      </c>
      <c r="P9" s="7" t="s">
        <v>468</v>
      </c>
      <c r="Q9" s="12">
        <v>6</v>
      </c>
      <c r="R9" s="24"/>
      <c r="S9" s="7" t="s">
        <v>489</v>
      </c>
      <c r="T9" s="12">
        <v>7</v>
      </c>
      <c r="U9" s="131"/>
      <c r="V9" s="7" t="s">
        <v>401</v>
      </c>
      <c r="W9" s="46">
        <v>5.5</v>
      </c>
      <c r="X9" s="51"/>
    </row>
    <row r="10" spans="1:24" ht="15.75">
      <c r="A10" s="23" t="s">
        <v>181</v>
      </c>
      <c r="B10" s="12">
        <v>6</v>
      </c>
      <c r="C10" s="8">
        <v>1</v>
      </c>
      <c r="D10" s="7" t="s">
        <v>441</v>
      </c>
      <c r="E10" s="12">
        <v>6.5</v>
      </c>
      <c r="F10" s="24">
        <v>3</v>
      </c>
      <c r="G10" s="23" t="s">
        <v>287</v>
      </c>
      <c r="H10" s="12">
        <v>7</v>
      </c>
      <c r="I10" s="8"/>
      <c r="J10" s="220" t="s">
        <v>240</v>
      </c>
      <c r="K10" s="203"/>
      <c r="L10" s="217"/>
      <c r="M10" s="107" t="s">
        <v>422</v>
      </c>
      <c r="N10" s="201"/>
      <c r="O10" s="205"/>
      <c r="P10" s="7" t="s">
        <v>559</v>
      </c>
      <c r="Q10" s="12">
        <v>6.5</v>
      </c>
      <c r="R10" s="24"/>
      <c r="S10" s="7" t="s">
        <v>214</v>
      </c>
      <c r="T10" s="12">
        <v>6.5</v>
      </c>
      <c r="U10" s="131">
        <v>0.5</v>
      </c>
      <c r="V10" s="7" t="s">
        <v>402</v>
      </c>
      <c r="W10" s="46">
        <v>6</v>
      </c>
      <c r="X10" s="51"/>
    </row>
    <row r="11" spans="1:24" ht="15.75">
      <c r="A11" s="23" t="s">
        <v>179</v>
      </c>
      <c r="B11" s="12">
        <v>8</v>
      </c>
      <c r="C11" s="8">
        <v>6</v>
      </c>
      <c r="D11" s="7" t="s">
        <v>438</v>
      </c>
      <c r="E11" s="12">
        <v>6.5</v>
      </c>
      <c r="F11" s="24"/>
      <c r="G11" s="23" t="s">
        <v>288</v>
      </c>
      <c r="H11" s="12">
        <v>6.5</v>
      </c>
      <c r="I11" s="8"/>
      <c r="J11" s="150" t="s">
        <v>241</v>
      </c>
      <c r="K11" s="12">
        <v>7</v>
      </c>
      <c r="L11" s="131">
        <v>3</v>
      </c>
      <c r="M11" s="23" t="s">
        <v>423</v>
      </c>
      <c r="N11" s="46">
        <v>6.5</v>
      </c>
      <c r="O11" s="51">
        <v>3</v>
      </c>
      <c r="P11" s="7" t="s">
        <v>478</v>
      </c>
      <c r="Q11" s="12">
        <v>6</v>
      </c>
      <c r="R11" s="24">
        <v>-0.5</v>
      </c>
      <c r="S11" s="7" t="s">
        <v>215</v>
      </c>
      <c r="T11" s="12">
        <v>6.5</v>
      </c>
      <c r="U11" s="131">
        <v>1</v>
      </c>
      <c r="V11" s="7" t="s">
        <v>404</v>
      </c>
      <c r="W11" s="46">
        <v>6</v>
      </c>
      <c r="X11" s="51"/>
    </row>
    <row r="12" spans="1:24" ht="15.75">
      <c r="A12" s="23" t="s">
        <v>177</v>
      </c>
      <c r="B12" s="12">
        <v>6</v>
      </c>
      <c r="C12" s="8">
        <v>-1</v>
      </c>
      <c r="D12" s="7" t="s">
        <v>439</v>
      </c>
      <c r="E12" s="12">
        <v>6</v>
      </c>
      <c r="F12" s="24"/>
      <c r="G12" s="23" t="s">
        <v>284</v>
      </c>
      <c r="H12" s="12">
        <v>6</v>
      </c>
      <c r="I12" s="8"/>
      <c r="J12" s="150" t="s">
        <v>243</v>
      </c>
      <c r="K12" s="12">
        <v>6</v>
      </c>
      <c r="L12" s="131"/>
      <c r="M12" s="107" t="s">
        <v>429</v>
      </c>
      <c r="N12" s="201"/>
      <c r="O12" s="205"/>
      <c r="P12" s="7"/>
      <c r="Q12" s="12"/>
      <c r="R12" s="24"/>
      <c r="S12" s="7"/>
      <c r="T12" s="12"/>
      <c r="U12" s="131"/>
      <c r="V12" s="7"/>
      <c r="W12" s="46"/>
      <c r="X12" s="51"/>
    </row>
    <row r="13" spans="1:24" ht="15.75">
      <c r="A13" s="23"/>
      <c r="B13" s="12"/>
      <c r="C13" s="8"/>
      <c r="D13" s="7"/>
      <c r="E13" s="12"/>
      <c r="F13" s="24"/>
      <c r="G13" s="23"/>
      <c r="H13" s="12"/>
      <c r="I13" s="8"/>
      <c r="J13" s="150"/>
      <c r="K13" s="12"/>
      <c r="L13" s="131"/>
      <c r="M13" s="23"/>
      <c r="N13" s="46"/>
      <c r="O13" s="51"/>
      <c r="P13" s="7" t="s">
        <v>524</v>
      </c>
      <c r="Q13" s="12">
        <v>6</v>
      </c>
      <c r="R13" s="24"/>
      <c r="S13" s="7" t="s">
        <v>453</v>
      </c>
      <c r="T13" s="12">
        <v>8.5</v>
      </c>
      <c r="U13" s="131">
        <v>6</v>
      </c>
      <c r="V13" s="7" t="s">
        <v>499</v>
      </c>
      <c r="W13" s="46">
        <v>7</v>
      </c>
      <c r="X13" s="51">
        <v>1</v>
      </c>
    </row>
    <row r="14" spans="1:24" ht="15.75">
      <c r="A14" s="23" t="s">
        <v>187</v>
      </c>
      <c r="B14" s="12">
        <v>6</v>
      </c>
      <c r="C14" s="8"/>
      <c r="D14" s="106" t="s">
        <v>442</v>
      </c>
      <c r="E14" s="203"/>
      <c r="F14" s="216"/>
      <c r="G14" s="23" t="s">
        <v>295</v>
      </c>
      <c r="H14" s="12">
        <v>5.5</v>
      </c>
      <c r="I14" s="8"/>
      <c r="J14" s="150" t="s">
        <v>244</v>
      </c>
      <c r="K14" s="12">
        <v>6.5</v>
      </c>
      <c r="L14" s="131"/>
      <c r="M14" s="23" t="s">
        <v>424</v>
      </c>
      <c r="N14" s="46">
        <v>5.5</v>
      </c>
      <c r="O14" s="51"/>
      <c r="P14" s="7" t="s">
        <v>523</v>
      </c>
      <c r="Q14" s="12">
        <v>6</v>
      </c>
      <c r="R14" s="24"/>
      <c r="S14" s="7" t="s">
        <v>562</v>
      </c>
      <c r="T14" s="12">
        <v>6</v>
      </c>
      <c r="U14" s="131"/>
      <c r="V14" s="7" t="s">
        <v>414</v>
      </c>
      <c r="W14" s="46">
        <v>5.5</v>
      </c>
      <c r="X14" s="51"/>
    </row>
    <row r="15" spans="1:24" ht="15.75">
      <c r="A15" s="107" t="s">
        <v>623</v>
      </c>
      <c r="B15" s="203"/>
      <c r="C15" s="204"/>
      <c r="D15" s="7" t="s">
        <v>446</v>
      </c>
      <c r="E15" s="12">
        <v>6</v>
      </c>
      <c r="F15" s="24"/>
      <c r="G15" s="23" t="s">
        <v>496</v>
      </c>
      <c r="H15" s="12">
        <v>7</v>
      </c>
      <c r="I15" s="8">
        <v>4</v>
      </c>
      <c r="J15" s="150" t="s">
        <v>247</v>
      </c>
      <c r="K15" s="12">
        <v>6</v>
      </c>
      <c r="L15" s="131"/>
      <c r="M15" s="23" t="s">
        <v>426</v>
      </c>
      <c r="N15" s="46">
        <v>5</v>
      </c>
      <c r="O15" s="51"/>
      <c r="P15" s="7" t="s">
        <v>473</v>
      </c>
      <c r="Q15" s="12">
        <v>6</v>
      </c>
      <c r="R15" s="24"/>
      <c r="S15" s="7" t="s">
        <v>454</v>
      </c>
      <c r="T15" s="12">
        <v>6.5</v>
      </c>
      <c r="U15" s="131"/>
      <c r="V15" s="7" t="s">
        <v>413</v>
      </c>
      <c r="W15" s="46">
        <v>5.5</v>
      </c>
      <c r="X15" s="51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2" t="s">
        <v>3</v>
      </c>
      <c r="H16" s="21"/>
      <c r="I16" s="22"/>
      <c r="J16" s="148" t="s">
        <v>3</v>
      </c>
      <c r="K16" s="21"/>
      <c r="L16" s="132"/>
      <c r="M16" s="32" t="s">
        <v>3</v>
      </c>
      <c r="N16" s="48"/>
      <c r="O16" s="52"/>
      <c r="P16" s="20" t="s">
        <v>3</v>
      </c>
      <c r="Q16" s="21"/>
      <c r="R16" s="33"/>
      <c r="S16" s="20" t="s">
        <v>3</v>
      </c>
      <c r="T16" s="21"/>
      <c r="U16" s="132"/>
      <c r="V16" s="20" t="s">
        <v>3</v>
      </c>
      <c r="W16" s="48"/>
      <c r="X16" s="52"/>
    </row>
    <row r="17" spans="1:24" ht="15.75">
      <c r="A17" s="36" t="s">
        <v>486</v>
      </c>
      <c r="B17" s="37">
        <v>5</v>
      </c>
      <c r="C17" s="38">
        <v>-0.5</v>
      </c>
      <c r="D17" s="156" t="s">
        <v>451</v>
      </c>
      <c r="E17" s="37">
        <v>6</v>
      </c>
      <c r="F17" s="40">
        <v>-0.5</v>
      </c>
      <c r="G17" s="36"/>
      <c r="H17" s="37"/>
      <c r="I17" s="38"/>
      <c r="J17" s="156" t="s">
        <v>519</v>
      </c>
      <c r="K17" s="37">
        <v>5</v>
      </c>
      <c r="L17" s="133">
        <v>1</v>
      </c>
      <c r="M17" s="36" t="s">
        <v>432</v>
      </c>
      <c r="N17" s="37">
        <v>5.5</v>
      </c>
      <c r="O17" s="38"/>
      <c r="P17" s="39"/>
      <c r="Q17" s="37"/>
      <c r="R17" s="40"/>
      <c r="S17" s="39"/>
      <c r="T17" s="37"/>
      <c r="U17" s="133"/>
      <c r="V17" s="39"/>
      <c r="W17" s="49"/>
      <c r="X17" s="53"/>
    </row>
    <row r="18" spans="1:24" ht="15.75">
      <c r="A18" s="36"/>
      <c r="B18" s="37"/>
      <c r="C18" s="38"/>
      <c r="D18" s="156" t="s">
        <v>651</v>
      </c>
      <c r="E18" s="37">
        <v>5.5</v>
      </c>
      <c r="F18" s="40"/>
      <c r="G18" s="36"/>
      <c r="H18" s="37"/>
      <c r="I18" s="38"/>
      <c r="J18" s="156"/>
      <c r="K18" s="37"/>
      <c r="L18" s="133"/>
      <c r="M18" s="36" t="s">
        <v>521</v>
      </c>
      <c r="N18" s="49">
        <v>6</v>
      </c>
      <c r="O18" s="53"/>
      <c r="P18" s="39"/>
      <c r="Q18" s="37"/>
      <c r="R18" s="40"/>
      <c r="S18" s="39"/>
      <c r="T18" s="37"/>
      <c r="U18" s="133"/>
      <c r="V18" s="39"/>
      <c r="W18" s="49"/>
      <c r="X18" s="53"/>
    </row>
    <row r="19" spans="1:24" ht="15.75">
      <c r="A19" s="36"/>
      <c r="B19" s="37"/>
      <c r="C19" s="38"/>
      <c r="D19" s="156"/>
      <c r="E19" s="37"/>
      <c r="F19" s="40"/>
      <c r="G19" s="36"/>
      <c r="H19" s="37"/>
      <c r="I19" s="38"/>
      <c r="J19" s="156"/>
      <c r="K19" s="37"/>
      <c r="L19" s="133"/>
      <c r="M19" s="36" t="s">
        <v>652</v>
      </c>
      <c r="N19" s="49">
        <v>6</v>
      </c>
      <c r="O19" s="53"/>
      <c r="P19" s="39"/>
      <c r="Q19" s="37"/>
      <c r="R19" s="40"/>
      <c r="S19" s="39"/>
      <c r="T19" s="37"/>
      <c r="U19" s="133"/>
      <c r="V19" s="39"/>
      <c r="W19" s="49"/>
      <c r="X19" s="53"/>
    </row>
    <row r="20" spans="1:24" ht="15.75">
      <c r="A20" s="108" t="s">
        <v>482</v>
      </c>
      <c r="B20" s="109"/>
      <c r="C20" s="110">
        <v>1</v>
      </c>
      <c r="D20" s="108" t="s">
        <v>482</v>
      </c>
      <c r="E20" s="109"/>
      <c r="F20" s="112">
        <v>3</v>
      </c>
      <c r="G20" s="108" t="s">
        <v>482</v>
      </c>
      <c r="H20" s="109"/>
      <c r="I20" s="110">
        <v>1</v>
      </c>
      <c r="J20" s="108" t="s">
        <v>482</v>
      </c>
      <c r="K20" s="109"/>
      <c r="L20" s="112">
        <v>1</v>
      </c>
      <c r="M20" s="108"/>
      <c r="N20" s="115"/>
      <c r="O20" s="117"/>
      <c r="P20" s="108" t="s">
        <v>482</v>
      </c>
      <c r="Q20" s="115"/>
      <c r="R20" s="116">
        <v>1</v>
      </c>
      <c r="S20" s="113"/>
      <c r="T20" s="109"/>
      <c r="U20" s="110"/>
      <c r="V20" s="111"/>
      <c r="W20" s="109"/>
      <c r="X20" s="112"/>
    </row>
    <row r="21" spans="1:24" ht="15.75">
      <c r="A21" s="108" t="s">
        <v>483</v>
      </c>
      <c r="B21" s="109">
        <f>SUM(B2,B6,B7,B5)</f>
        <v>24.5</v>
      </c>
      <c r="C21" s="110">
        <f>SUM(6.125)</f>
        <v>6.125</v>
      </c>
      <c r="D21" s="108" t="s">
        <v>483</v>
      </c>
      <c r="E21" s="109">
        <f>SUM(E2,E4,E5,E17)</f>
        <v>26</v>
      </c>
      <c r="F21" s="112">
        <f>SUM(6.5)</f>
        <v>6.5</v>
      </c>
      <c r="G21" s="108" t="s">
        <v>483</v>
      </c>
      <c r="H21" s="109">
        <f>SUM(H2,H4,H5,H6)</f>
        <v>24</v>
      </c>
      <c r="I21" s="110">
        <v>6</v>
      </c>
      <c r="J21" s="108" t="s">
        <v>483</v>
      </c>
      <c r="K21" s="109">
        <f>SUM(K2,K4,K5,K6)</f>
        <v>25</v>
      </c>
      <c r="L21" s="112">
        <f>SUM(6.25)</f>
        <v>6.25</v>
      </c>
      <c r="M21" s="108"/>
      <c r="N21" s="115"/>
      <c r="O21" s="117"/>
      <c r="P21" s="108" t="s">
        <v>483</v>
      </c>
      <c r="Q21" s="115">
        <f>SUM(Q2,Q4,Q6,Q7)</f>
        <v>24.5</v>
      </c>
      <c r="R21" s="116">
        <f>SUM(6.125)</f>
        <v>6.125</v>
      </c>
      <c r="S21" s="113"/>
      <c r="T21" s="109"/>
      <c r="U21" s="109"/>
      <c r="V21" s="111"/>
      <c r="W21" s="109"/>
      <c r="X21" s="147"/>
    </row>
    <row r="22" spans="1:24" ht="12.75">
      <c r="A22" s="26" t="s">
        <v>158</v>
      </c>
      <c r="B22" s="196"/>
      <c r="C22" s="197"/>
      <c r="D22" s="11" t="s">
        <v>445</v>
      </c>
      <c r="E22" s="10">
        <v>6.5</v>
      </c>
      <c r="F22" s="25">
        <v>-1</v>
      </c>
      <c r="G22" s="26" t="s">
        <v>272</v>
      </c>
      <c r="H22" s="10">
        <v>6</v>
      </c>
      <c r="I22" s="9">
        <v>-1</v>
      </c>
      <c r="J22" s="10" t="s">
        <v>223</v>
      </c>
      <c r="K22" s="196"/>
      <c r="L22" s="218"/>
      <c r="M22" s="26" t="s">
        <v>644</v>
      </c>
      <c r="N22" s="10">
        <v>6.5</v>
      </c>
      <c r="O22" s="9"/>
      <c r="P22" s="11" t="s">
        <v>643</v>
      </c>
      <c r="Q22" s="196"/>
      <c r="R22" s="206"/>
      <c r="S22" s="11" t="s">
        <v>198</v>
      </c>
      <c r="T22" s="196"/>
      <c r="U22" s="218"/>
      <c r="V22" s="11" t="s">
        <v>397</v>
      </c>
      <c r="W22" s="211"/>
      <c r="X22" s="212"/>
    </row>
    <row r="23" spans="1:24" ht="12.75">
      <c r="A23" s="26" t="s">
        <v>188</v>
      </c>
      <c r="B23" s="196"/>
      <c r="C23" s="197"/>
      <c r="D23" s="11" t="s">
        <v>451</v>
      </c>
      <c r="E23" s="10">
        <v>6</v>
      </c>
      <c r="F23" s="25">
        <v>-0.5</v>
      </c>
      <c r="G23" s="26" t="s">
        <v>276</v>
      </c>
      <c r="H23" s="10">
        <v>6.5</v>
      </c>
      <c r="I23" s="9"/>
      <c r="J23" s="10" t="s">
        <v>232</v>
      </c>
      <c r="K23" s="10">
        <v>6.5</v>
      </c>
      <c r="L23" s="134"/>
      <c r="M23" s="26" t="s">
        <v>427</v>
      </c>
      <c r="N23" s="196"/>
      <c r="O23" s="197"/>
      <c r="P23" s="11" t="s">
        <v>563</v>
      </c>
      <c r="Q23" s="10">
        <v>6</v>
      </c>
      <c r="R23" s="25"/>
      <c r="S23" s="11" t="s">
        <v>455</v>
      </c>
      <c r="T23" s="10">
        <v>5.5</v>
      </c>
      <c r="U23" s="134"/>
      <c r="V23" s="11" t="s">
        <v>407</v>
      </c>
      <c r="W23" s="54">
        <v>6</v>
      </c>
      <c r="X23" s="55"/>
    </row>
    <row r="24" spans="1:24" ht="12.75">
      <c r="A24" s="230" t="s">
        <v>193</v>
      </c>
      <c r="B24" s="10">
        <v>5</v>
      </c>
      <c r="C24" s="9">
        <v>-0.5</v>
      </c>
      <c r="D24" s="11" t="s">
        <v>509</v>
      </c>
      <c r="E24" s="10">
        <v>5.5</v>
      </c>
      <c r="F24" s="25"/>
      <c r="G24" s="26" t="s">
        <v>279</v>
      </c>
      <c r="H24" s="10">
        <v>6.5</v>
      </c>
      <c r="I24" s="9"/>
      <c r="J24" s="10" t="s">
        <v>231</v>
      </c>
      <c r="K24" s="10">
        <v>6</v>
      </c>
      <c r="L24" s="134"/>
      <c r="M24" s="26" t="s">
        <v>506</v>
      </c>
      <c r="N24" s="10">
        <v>7</v>
      </c>
      <c r="O24" s="9"/>
      <c r="P24" s="11" t="s">
        <v>464</v>
      </c>
      <c r="Q24" s="10">
        <v>4.5</v>
      </c>
      <c r="R24" s="25"/>
      <c r="S24" s="11" t="s">
        <v>490</v>
      </c>
      <c r="T24" s="196"/>
      <c r="U24" s="218"/>
      <c r="V24" s="11" t="s">
        <v>405</v>
      </c>
      <c r="W24" s="54">
        <v>6</v>
      </c>
      <c r="X24" s="55"/>
    </row>
    <row r="25" spans="1:24" ht="12.75">
      <c r="A25" s="26" t="s">
        <v>174</v>
      </c>
      <c r="B25" s="10">
        <v>5</v>
      </c>
      <c r="C25" s="9"/>
      <c r="D25" s="11" t="s">
        <v>448</v>
      </c>
      <c r="E25" s="10">
        <v>6.5</v>
      </c>
      <c r="F25" s="25"/>
      <c r="G25" s="26" t="s">
        <v>283</v>
      </c>
      <c r="H25" s="10">
        <v>7.5</v>
      </c>
      <c r="I25" s="9"/>
      <c r="J25" s="10" t="s">
        <v>242</v>
      </c>
      <c r="K25" s="10">
        <v>5</v>
      </c>
      <c r="L25" s="134">
        <v>1</v>
      </c>
      <c r="M25" s="26" t="s">
        <v>521</v>
      </c>
      <c r="N25" s="10">
        <v>6</v>
      </c>
      <c r="O25" s="9"/>
      <c r="P25" s="11" t="s">
        <v>526</v>
      </c>
      <c r="Q25" s="196"/>
      <c r="R25" s="206"/>
      <c r="S25" s="11" t="s">
        <v>213</v>
      </c>
      <c r="T25" s="10">
        <v>6</v>
      </c>
      <c r="U25" s="134"/>
      <c r="V25" s="11" t="s">
        <v>498</v>
      </c>
      <c r="W25" s="54">
        <v>5.5</v>
      </c>
      <c r="X25" s="55"/>
    </row>
    <row r="26" spans="1:24" ht="12.75">
      <c r="A26" s="26" t="s">
        <v>183</v>
      </c>
      <c r="B26" s="196"/>
      <c r="C26" s="197"/>
      <c r="D26" s="11" t="s">
        <v>510</v>
      </c>
      <c r="E26" s="196"/>
      <c r="F26" s="206"/>
      <c r="G26" s="26" t="s">
        <v>286</v>
      </c>
      <c r="H26" s="10">
        <v>6</v>
      </c>
      <c r="I26" s="9"/>
      <c r="J26" s="10" t="s">
        <v>648</v>
      </c>
      <c r="K26" s="10">
        <v>6</v>
      </c>
      <c r="L26" s="134"/>
      <c r="M26" s="26" t="s">
        <v>421</v>
      </c>
      <c r="N26" s="196"/>
      <c r="O26" s="197"/>
      <c r="P26" s="11" t="s">
        <v>470</v>
      </c>
      <c r="Q26" s="10">
        <v>6</v>
      </c>
      <c r="R26" s="25"/>
      <c r="S26" s="11" t="s">
        <v>639</v>
      </c>
      <c r="T26" s="10">
        <v>5.5</v>
      </c>
      <c r="U26" s="134"/>
      <c r="V26" s="11" t="s">
        <v>412</v>
      </c>
      <c r="W26" s="54">
        <v>5</v>
      </c>
      <c r="X26" s="55"/>
    </row>
    <row r="27" spans="1:24" ht="12.75">
      <c r="A27" s="26" t="s">
        <v>163</v>
      </c>
      <c r="B27" s="196"/>
      <c r="C27" s="197"/>
      <c r="D27" s="11" t="s">
        <v>447</v>
      </c>
      <c r="E27" s="196"/>
      <c r="F27" s="206"/>
      <c r="G27" s="26" t="s">
        <v>293</v>
      </c>
      <c r="H27" s="10">
        <v>6.5</v>
      </c>
      <c r="I27" s="9">
        <v>3</v>
      </c>
      <c r="J27" s="10" t="s">
        <v>649</v>
      </c>
      <c r="K27" s="196"/>
      <c r="L27" s="218"/>
      <c r="M27" s="26" t="s">
        <v>430</v>
      </c>
      <c r="N27" s="10">
        <v>6</v>
      </c>
      <c r="O27" s="9"/>
      <c r="P27" s="11" t="s">
        <v>546</v>
      </c>
      <c r="Q27" s="196"/>
      <c r="R27" s="206"/>
      <c r="S27" s="11" t="s">
        <v>204</v>
      </c>
      <c r="T27" s="10">
        <v>6</v>
      </c>
      <c r="U27" s="134">
        <v>-0.5</v>
      </c>
      <c r="V27" s="11" t="s">
        <v>646</v>
      </c>
      <c r="W27" s="54">
        <v>6</v>
      </c>
      <c r="X27" s="55">
        <v>-0.5</v>
      </c>
    </row>
    <row r="28" spans="1:24" ht="13.5" thickBot="1">
      <c r="A28" s="27" t="s">
        <v>165</v>
      </c>
      <c r="B28" s="207"/>
      <c r="C28" s="209"/>
      <c r="D28" s="231" t="s">
        <v>645</v>
      </c>
      <c r="E28" s="232"/>
      <c r="F28" s="233"/>
      <c r="G28" s="27"/>
      <c r="H28" s="31"/>
      <c r="I28" s="29"/>
      <c r="J28" s="31" t="s">
        <v>650</v>
      </c>
      <c r="K28" s="207"/>
      <c r="L28" s="219"/>
      <c r="M28" s="27" t="s">
        <v>432</v>
      </c>
      <c r="N28" s="31">
        <v>5.5</v>
      </c>
      <c r="O28" s="29"/>
      <c r="P28" s="28" t="s">
        <v>471</v>
      </c>
      <c r="Q28" s="207"/>
      <c r="R28" s="208"/>
      <c r="S28" s="31" t="s">
        <v>199</v>
      </c>
      <c r="T28" s="31">
        <v>6</v>
      </c>
      <c r="U28" s="135"/>
      <c r="V28" s="11" t="s">
        <v>560</v>
      </c>
      <c r="W28" s="154">
        <v>6</v>
      </c>
      <c r="X28" s="155"/>
    </row>
    <row r="29" spans="1:24" ht="16.5" thickBot="1">
      <c r="A29" s="2" t="s">
        <v>0</v>
      </c>
      <c r="B29" s="1">
        <f>SUM(B2:C20)</f>
        <v>72.5</v>
      </c>
      <c r="C29" s="4"/>
      <c r="D29" s="2" t="s">
        <v>0</v>
      </c>
      <c r="E29" s="19">
        <f>SUM(E2:F20)</f>
        <v>86</v>
      </c>
      <c r="F29" s="63"/>
      <c r="G29" s="128" t="s">
        <v>0</v>
      </c>
      <c r="H29" s="136">
        <f>SUM(H2:I20)</f>
        <v>70.5</v>
      </c>
      <c r="I29" s="4"/>
      <c r="J29" s="128" t="s">
        <v>0</v>
      </c>
      <c r="K29" s="136">
        <f>SUM(K2:L20)</f>
        <v>73</v>
      </c>
      <c r="L29" s="4"/>
      <c r="M29" s="128" t="s">
        <v>0</v>
      </c>
      <c r="N29" s="143">
        <f>SUM(N2:N21)+SUM(O2:O21)</f>
        <v>63.5</v>
      </c>
      <c r="O29" s="63"/>
      <c r="P29" s="128" t="s">
        <v>0</v>
      </c>
      <c r="Q29" s="136">
        <f>SUM(Q2:R20,Q17:R19)</f>
        <v>63.5</v>
      </c>
      <c r="R29" s="63"/>
      <c r="S29" s="2" t="s">
        <v>0</v>
      </c>
      <c r="T29" s="19">
        <f>SUM(T2:T21)+SUM(U2:U21)</f>
        <v>79</v>
      </c>
      <c r="U29" s="63"/>
      <c r="V29" s="128" t="s">
        <v>0</v>
      </c>
      <c r="W29" s="139">
        <f>SUM(W2:X20,W17:X17)</f>
        <v>69.5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4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2</v>
      </c>
      <c r="L30" s="4"/>
      <c r="M30" s="3" t="s">
        <v>1</v>
      </c>
      <c r="N30" s="1">
        <f>IF(ISERROR(FLOOR(PRODUCT(SUM(N29,-60),1/6),1)),0,FLOOR(PRODUCT(SUM(N29,-60),1/6),1))</f>
        <v>0</v>
      </c>
      <c r="O30" s="63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3</v>
      </c>
      <c r="U30" s="63"/>
      <c r="V30" s="3" t="s">
        <v>1</v>
      </c>
      <c r="W30" s="1">
        <f>IF(ISERROR(FLOOR(PRODUCT(SUM(W29,-60),1/6),1)),0,FLOOR(PRODUCT(SUM(W29,-60),1/6),1))</f>
        <v>1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A1</f>
        <v>Euskal Herria</v>
      </c>
      <c r="B32" s="15">
        <f>B30</f>
        <v>2</v>
      </c>
      <c r="C32" s="16"/>
      <c r="D32" s="14" t="str">
        <f>M1</f>
        <v>Shooters</v>
      </c>
      <c r="E32" s="149">
        <f>N30</f>
        <v>0</v>
      </c>
      <c r="F32" s="5"/>
      <c r="G32" s="14" t="str">
        <f>V1</f>
        <v>L.S.D.</v>
      </c>
      <c r="H32" s="15">
        <f>W30</f>
        <v>1</v>
      </c>
      <c r="I32" s="5"/>
      <c r="J32" s="14" t="str">
        <f>J1</f>
        <v>Amici di Mohammed</v>
      </c>
      <c r="K32" s="15">
        <f>K30</f>
        <v>2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D1</f>
        <v>NcT</v>
      </c>
      <c r="B33" s="14">
        <f>E30</f>
        <v>4</v>
      </c>
      <c r="C33" s="16"/>
      <c r="D33" s="17" t="str">
        <f>P1</f>
        <v>Forza Silvio</v>
      </c>
      <c r="E33" s="14">
        <f>Q30</f>
        <v>0</v>
      </c>
      <c r="F33" s="5"/>
      <c r="G33" s="14" t="str">
        <f>S1</f>
        <v>Calzini</v>
      </c>
      <c r="H33" s="14">
        <f>T30</f>
        <v>3</v>
      </c>
      <c r="I33" s="5"/>
      <c r="J33" s="17" t="str">
        <f>G1</f>
        <v>Gente Felice</v>
      </c>
      <c r="K33" s="14">
        <f>H30</f>
        <v>1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X34"/>
  <sheetViews>
    <sheetView zoomScale="75" zoomScaleNormal="75" workbookViewId="0" topLeftCell="A1">
      <selection activeCell="M22" sqref="M22:M27"/>
    </sheetView>
  </sheetViews>
  <sheetFormatPr defaultColWidth="9.140625" defaultRowHeight="12.75"/>
  <cols>
    <col min="1" max="1" width="18.28125" style="0" customWidth="1"/>
    <col min="4" max="4" width="24.00390625" style="0" customWidth="1"/>
    <col min="7" max="7" width="24.140625" style="0" customWidth="1"/>
    <col min="10" max="10" width="18.421875" style="0" customWidth="1"/>
    <col min="13" max="13" width="18.28125" style="0" customWidth="1"/>
    <col min="16" max="16" width="18.28125" style="0" customWidth="1"/>
    <col min="19" max="19" width="18.42187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Squadre!E1</f>
        <v>Calzini</v>
      </c>
      <c r="E1" s="59"/>
      <c r="F1" s="62"/>
      <c r="G1" s="58" t="str">
        <f>Squadre!I1</f>
        <v>Amici di Mohammed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Squadre!E32</f>
        <v>Forza Silvio</v>
      </c>
      <c r="Q1" s="59"/>
      <c r="R1" s="62"/>
      <c r="S1" s="58" t="s">
        <v>149</v>
      </c>
      <c r="T1" s="59"/>
      <c r="U1" s="60"/>
      <c r="V1" s="61" t="s">
        <v>148</v>
      </c>
      <c r="W1" s="59"/>
      <c r="X1" s="62"/>
    </row>
    <row r="2" spans="1:24" ht="15.75">
      <c r="A2" s="23" t="s">
        <v>156</v>
      </c>
      <c r="B2" s="12">
        <v>4.5</v>
      </c>
      <c r="C2" s="8">
        <v>-1</v>
      </c>
      <c r="D2" s="7" t="s">
        <v>547</v>
      </c>
      <c r="E2" s="12"/>
      <c r="F2" s="24"/>
      <c r="G2" s="102" t="s">
        <v>570</v>
      </c>
      <c r="H2" s="12">
        <v>5.5</v>
      </c>
      <c r="I2" s="8">
        <v>-3</v>
      </c>
      <c r="J2" s="23" t="s">
        <v>655</v>
      </c>
      <c r="K2" s="46"/>
      <c r="L2" s="47"/>
      <c r="M2" s="102" t="s">
        <v>272</v>
      </c>
      <c r="N2" s="12">
        <v>7</v>
      </c>
      <c r="O2" s="8">
        <v>-1</v>
      </c>
      <c r="P2" s="106" t="s">
        <v>522</v>
      </c>
      <c r="Q2" s="203"/>
      <c r="R2" s="216"/>
      <c r="S2" s="23" t="s">
        <v>606</v>
      </c>
      <c r="T2" s="46">
        <v>6</v>
      </c>
      <c r="U2" s="51">
        <v>-1</v>
      </c>
      <c r="V2" s="7" t="s">
        <v>434</v>
      </c>
      <c r="W2" s="12"/>
      <c r="X2" s="24">
        <v>-3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23"/>
      <c r="K3" s="46"/>
      <c r="L3" s="47"/>
      <c r="M3" s="102"/>
      <c r="N3" s="12"/>
      <c r="O3" s="8"/>
      <c r="P3" s="7"/>
      <c r="Q3" s="12"/>
      <c r="R3" s="24"/>
      <c r="S3" s="23"/>
      <c r="T3" s="46"/>
      <c r="U3" s="51"/>
      <c r="V3" s="7"/>
      <c r="W3" s="12"/>
      <c r="X3" s="24"/>
    </row>
    <row r="4" spans="1:24" ht="15.75">
      <c r="A4" s="23" t="s">
        <v>166</v>
      </c>
      <c r="B4" s="12"/>
      <c r="C4" s="8">
        <v>-0.5</v>
      </c>
      <c r="D4" s="7" t="s">
        <v>202</v>
      </c>
      <c r="E4" s="12"/>
      <c r="F4" s="24"/>
      <c r="G4" s="102" t="s">
        <v>231</v>
      </c>
      <c r="H4" s="12"/>
      <c r="I4" s="8"/>
      <c r="J4" s="107" t="s">
        <v>656</v>
      </c>
      <c r="K4" s="201"/>
      <c r="L4" s="202"/>
      <c r="M4" s="125" t="s">
        <v>277</v>
      </c>
      <c r="N4" s="203"/>
      <c r="O4" s="204"/>
      <c r="P4" s="7" t="s">
        <v>542</v>
      </c>
      <c r="Q4" s="12">
        <v>5.5</v>
      </c>
      <c r="R4" s="24">
        <v>-0.5</v>
      </c>
      <c r="S4" s="23" t="s">
        <v>400</v>
      </c>
      <c r="T4" s="46">
        <v>5</v>
      </c>
      <c r="U4" s="51"/>
      <c r="V4" s="7" t="s">
        <v>507</v>
      </c>
      <c r="W4" s="12"/>
      <c r="X4" s="24"/>
    </row>
    <row r="5" spans="1:24" ht="15.75">
      <c r="A5" s="23" t="s">
        <v>169</v>
      </c>
      <c r="B5" s="12">
        <v>5</v>
      </c>
      <c r="C5" s="8">
        <v>-0.5</v>
      </c>
      <c r="D5" s="7" t="s">
        <v>548</v>
      </c>
      <c r="E5" s="12"/>
      <c r="F5" s="24"/>
      <c r="G5" s="102" t="s">
        <v>654</v>
      </c>
      <c r="H5" s="12"/>
      <c r="I5" s="8"/>
      <c r="J5" s="23" t="s">
        <v>657</v>
      </c>
      <c r="K5" s="46"/>
      <c r="L5" s="47"/>
      <c r="M5" s="102" t="s">
        <v>278</v>
      </c>
      <c r="N5" s="12">
        <v>5</v>
      </c>
      <c r="O5" s="8"/>
      <c r="P5" s="7" t="s">
        <v>653</v>
      </c>
      <c r="Q5" s="12">
        <v>6</v>
      </c>
      <c r="R5" s="24">
        <v>-0.5</v>
      </c>
      <c r="S5" s="23" t="s">
        <v>409</v>
      </c>
      <c r="T5" s="46">
        <v>6.5</v>
      </c>
      <c r="U5" s="51"/>
      <c r="V5" s="7" t="s">
        <v>435</v>
      </c>
      <c r="W5" s="12"/>
      <c r="X5" s="24"/>
    </row>
    <row r="6" spans="1:24" ht="15.75">
      <c r="A6" s="23" t="s">
        <v>165</v>
      </c>
      <c r="B6" s="12">
        <v>7</v>
      </c>
      <c r="C6" s="8">
        <v>-0.5</v>
      </c>
      <c r="D6" s="7" t="s">
        <v>569</v>
      </c>
      <c r="E6" s="12"/>
      <c r="F6" s="24"/>
      <c r="G6" s="102" t="s">
        <v>571</v>
      </c>
      <c r="H6" s="12"/>
      <c r="I6" s="8"/>
      <c r="J6" s="23" t="s">
        <v>658</v>
      </c>
      <c r="K6" s="46"/>
      <c r="L6" s="47"/>
      <c r="M6" s="102" t="s">
        <v>281</v>
      </c>
      <c r="N6" s="12">
        <v>6</v>
      </c>
      <c r="O6" s="8"/>
      <c r="P6" s="7" t="s">
        <v>475</v>
      </c>
      <c r="Q6" s="12"/>
      <c r="R6" s="24"/>
      <c r="S6" s="23" t="s">
        <v>398</v>
      </c>
      <c r="T6" s="46">
        <v>6.5</v>
      </c>
      <c r="U6" s="51"/>
      <c r="V6" s="7" t="s">
        <v>450</v>
      </c>
      <c r="W6" s="12">
        <v>6</v>
      </c>
      <c r="X6" s="24"/>
    </row>
    <row r="7" spans="1:24" ht="15.75">
      <c r="A7" s="23"/>
      <c r="B7" s="12"/>
      <c r="C7" s="8"/>
      <c r="D7" s="7"/>
      <c r="E7" s="12"/>
      <c r="F7" s="24"/>
      <c r="G7" s="102" t="s">
        <v>230</v>
      </c>
      <c r="H7" s="12"/>
      <c r="I7" s="8"/>
      <c r="J7" s="7"/>
      <c r="K7" s="46"/>
      <c r="L7" s="47"/>
      <c r="M7" s="102" t="s">
        <v>274</v>
      </c>
      <c r="N7" s="12">
        <v>5</v>
      </c>
      <c r="O7" s="8"/>
      <c r="P7" s="7" t="s">
        <v>465</v>
      </c>
      <c r="Q7" s="12"/>
      <c r="R7" s="24"/>
      <c r="S7" s="23" t="s">
        <v>399</v>
      </c>
      <c r="T7" s="46">
        <v>6</v>
      </c>
      <c r="U7" s="51"/>
      <c r="V7" s="7"/>
      <c r="W7" s="12"/>
      <c r="X7" s="24"/>
    </row>
    <row r="8" spans="1:24" ht="15.75">
      <c r="A8" s="107" t="s">
        <v>174</v>
      </c>
      <c r="B8" s="203"/>
      <c r="C8" s="204"/>
      <c r="D8" s="7" t="s">
        <v>212</v>
      </c>
      <c r="E8" s="12"/>
      <c r="F8" s="24"/>
      <c r="G8" s="102"/>
      <c r="H8" s="12"/>
      <c r="I8" s="8"/>
      <c r="J8" s="7" t="s">
        <v>659</v>
      </c>
      <c r="K8" s="46"/>
      <c r="L8" s="47"/>
      <c r="M8" s="102"/>
      <c r="N8" s="12"/>
      <c r="O8" s="8"/>
      <c r="P8" s="7"/>
      <c r="Q8" s="12"/>
      <c r="R8" s="24"/>
      <c r="S8" s="23"/>
      <c r="T8" s="46"/>
      <c r="U8" s="51"/>
      <c r="V8" s="7" t="s">
        <v>596</v>
      </c>
      <c r="W8" s="12"/>
      <c r="X8" s="24">
        <v>3</v>
      </c>
    </row>
    <row r="9" spans="1:24" ht="15.75">
      <c r="A9" s="23" t="s">
        <v>633</v>
      </c>
      <c r="B9" s="12"/>
      <c r="C9" s="8"/>
      <c r="D9" s="7" t="s">
        <v>489</v>
      </c>
      <c r="E9" s="12"/>
      <c r="F9" s="24"/>
      <c r="G9" s="102" t="s">
        <v>241</v>
      </c>
      <c r="H9" s="12"/>
      <c r="I9" s="8"/>
      <c r="J9" s="7" t="s">
        <v>660</v>
      </c>
      <c r="K9" s="46"/>
      <c r="L9" s="47">
        <v>-0.5</v>
      </c>
      <c r="M9" s="102" t="s">
        <v>285</v>
      </c>
      <c r="N9" s="12"/>
      <c r="O9" s="8"/>
      <c r="P9" s="7" t="s">
        <v>478</v>
      </c>
      <c r="Q9" s="12"/>
      <c r="R9" s="24"/>
      <c r="S9" s="23" t="s">
        <v>404</v>
      </c>
      <c r="T9" s="46"/>
      <c r="U9" s="51"/>
      <c r="V9" s="7" t="s">
        <v>438</v>
      </c>
      <c r="W9" s="12"/>
      <c r="X9" s="24"/>
    </row>
    <row r="10" spans="1:24" ht="15.75">
      <c r="A10" s="23" t="s">
        <v>179</v>
      </c>
      <c r="B10" s="12"/>
      <c r="C10" s="8"/>
      <c r="D10" s="7" t="s">
        <v>214</v>
      </c>
      <c r="E10" s="12"/>
      <c r="F10" s="24"/>
      <c r="G10" s="102" t="s">
        <v>243</v>
      </c>
      <c r="H10" s="12">
        <v>5.5</v>
      </c>
      <c r="I10" s="8"/>
      <c r="J10" s="7" t="s">
        <v>661</v>
      </c>
      <c r="K10" s="46">
        <v>6</v>
      </c>
      <c r="L10" s="47"/>
      <c r="M10" s="102" t="s">
        <v>287</v>
      </c>
      <c r="N10" s="12">
        <v>5.5</v>
      </c>
      <c r="O10" s="8"/>
      <c r="P10" s="7" t="s">
        <v>559</v>
      </c>
      <c r="Q10" s="12">
        <v>6</v>
      </c>
      <c r="R10" s="24">
        <v>-0.5</v>
      </c>
      <c r="S10" s="23" t="s">
        <v>498</v>
      </c>
      <c r="T10" s="46"/>
      <c r="U10" s="51"/>
      <c r="V10" s="7" t="s">
        <v>508</v>
      </c>
      <c r="W10" s="12">
        <v>6.5</v>
      </c>
      <c r="X10" s="24"/>
    </row>
    <row r="11" spans="1:24" ht="15.75">
      <c r="A11" s="23" t="s">
        <v>181</v>
      </c>
      <c r="B11" s="12"/>
      <c r="C11" s="8"/>
      <c r="D11" s="7" t="s">
        <v>213</v>
      </c>
      <c r="E11" s="12"/>
      <c r="F11" s="24"/>
      <c r="G11" s="102" t="s">
        <v>239</v>
      </c>
      <c r="H11" s="12"/>
      <c r="I11" s="8"/>
      <c r="J11" s="7" t="s">
        <v>662</v>
      </c>
      <c r="K11" s="46"/>
      <c r="L11" s="47"/>
      <c r="M11" s="102" t="s">
        <v>284</v>
      </c>
      <c r="N11" s="12"/>
      <c r="O11" s="8"/>
      <c r="P11" s="7" t="s">
        <v>468</v>
      </c>
      <c r="Q11" s="12"/>
      <c r="R11" s="24"/>
      <c r="S11" s="23" t="s">
        <v>401</v>
      </c>
      <c r="T11" s="46"/>
      <c r="U11" s="51"/>
      <c r="V11" s="7" t="s">
        <v>441</v>
      </c>
      <c r="W11" s="12"/>
      <c r="X11" s="24"/>
    </row>
    <row r="12" spans="1:24" ht="15.75">
      <c r="A12" s="23"/>
      <c r="B12" s="12"/>
      <c r="C12" s="8"/>
      <c r="D12" s="7"/>
      <c r="E12" s="12"/>
      <c r="F12" s="24"/>
      <c r="G12" s="102" t="s">
        <v>238</v>
      </c>
      <c r="H12" s="12">
        <v>6</v>
      </c>
      <c r="I12" s="8"/>
      <c r="J12" s="7" t="s">
        <v>663</v>
      </c>
      <c r="K12" s="46"/>
      <c r="L12" s="47"/>
      <c r="M12" s="102"/>
      <c r="N12" s="12"/>
      <c r="O12" s="8"/>
      <c r="P12" s="7"/>
      <c r="Q12" s="12"/>
      <c r="R12" s="24"/>
      <c r="S12" s="23"/>
      <c r="T12" s="46"/>
      <c r="U12" s="51"/>
      <c r="V12" s="7" t="s">
        <v>439</v>
      </c>
      <c r="W12" s="12"/>
      <c r="X12" s="24">
        <v>3</v>
      </c>
    </row>
    <row r="13" spans="1:24" ht="15.75">
      <c r="A13" s="23" t="s">
        <v>193</v>
      </c>
      <c r="B13" s="12"/>
      <c r="C13" s="8"/>
      <c r="D13" s="7" t="s">
        <v>453</v>
      </c>
      <c r="E13" s="12"/>
      <c r="F13" s="24"/>
      <c r="G13" s="102"/>
      <c r="H13" s="12"/>
      <c r="I13" s="8"/>
      <c r="J13" s="7"/>
      <c r="K13" s="46"/>
      <c r="L13" s="47"/>
      <c r="M13" s="102" t="s">
        <v>295</v>
      </c>
      <c r="N13" s="12"/>
      <c r="O13" s="8">
        <v>3</v>
      </c>
      <c r="P13" s="7" t="s">
        <v>523</v>
      </c>
      <c r="Q13" s="12">
        <v>5.5</v>
      </c>
      <c r="R13" s="24"/>
      <c r="S13" s="23" t="s">
        <v>499</v>
      </c>
      <c r="T13" s="46"/>
      <c r="U13" s="51"/>
      <c r="V13" s="7"/>
      <c r="W13" s="12"/>
      <c r="X13" s="24"/>
    </row>
    <row r="14" spans="1:24" ht="15.75">
      <c r="A14" s="23" t="s">
        <v>187</v>
      </c>
      <c r="B14" s="12"/>
      <c r="C14" s="8"/>
      <c r="D14" s="7" t="s">
        <v>562</v>
      </c>
      <c r="E14" s="221"/>
      <c r="F14" s="24">
        <v>6</v>
      </c>
      <c r="G14" s="102" t="s">
        <v>244</v>
      </c>
      <c r="H14" s="12"/>
      <c r="I14" s="8"/>
      <c r="J14" s="7" t="s">
        <v>664</v>
      </c>
      <c r="K14" s="46">
        <v>7</v>
      </c>
      <c r="L14" s="47"/>
      <c r="M14" s="102" t="s">
        <v>496</v>
      </c>
      <c r="N14" s="12">
        <v>6</v>
      </c>
      <c r="O14" s="8">
        <v>3</v>
      </c>
      <c r="P14" s="7" t="s">
        <v>471</v>
      </c>
      <c r="Q14" s="12">
        <v>6</v>
      </c>
      <c r="R14" s="24"/>
      <c r="S14" s="23" t="s">
        <v>407</v>
      </c>
      <c r="T14" s="46"/>
      <c r="U14" s="51"/>
      <c r="V14" s="7" t="s">
        <v>442</v>
      </c>
      <c r="W14" s="12"/>
      <c r="X14" s="24">
        <v>6</v>
      </c>
    </row>
    <row r="15" spans="1:24" ht="15.75">
      <c r="A15" s="23" t="s">
        <v>191</v>
      </c>
      <c r="B15" s="12"/>
      <c r="C15" s="8"/>
      <c r="D15" s="7" t="s">
        <v>454</v>
      </c>
      <c r="E15" s="12"/>
      <c r="F15" s="24"/>
      <c r="G15" s="102" t="s">
        <v>247</v>
      </c>
      <c r="H15" s="12"/>
      <c r="I15" s="8"/>
      <c r="J15" s="7" t="s">
        <v>665</v>
      </c>
      <c r="K15" s="46"/>
      <c r="L15" s="47">
        <v>9</v>
      </c>
      <c r="M15" s="102" t="s">
        <v>293</v>
      </c>
      <c r="N15" s="12"/>
      <c r="O15" s="8"/>
      <c r="P15" s="7" t="s">
        <v>546</v>
      </c>
      <c r="Q15" s="12"/>
      <c r="R15" s="24">
        <v>3</v>
      </c>
      <c r="S15" s="23" t="s">
        <v>413</v>
      </c>
      <c r="T15" s="46">
        <v>5</v>
      </c>
      <c r="U15" s="51"/>
      <c r="V15" s="7" t="s">
        <v>446</v>
      </c>
      <c r="W15" s="12">
        <v>6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/>
      <c r="B17" s="37"/>
      <c r="C17" s="38"/>
      <c r="D17" s="39"/>
      <c r="E17" s="37"/>
      <c r="F17" s="40"/>
      <c r="G17" s="105"/>
      <c r="H17" s="37"/>
      <c r="I17" s="38"/>
      <c r="J17" s="39"/>
      <c r="K17" s="37"/>
      <c r="L17" s="40"/>
      <c r="M17" s="36"/>
      <c r="N17" s="37">
        <v>6</v>
      </c>
      <c r="O17" s="38"/>
      <c r="P17" s="39"/>
      <c r="Q17" s="37"/>
      <c r="R17" s="40"/>
      <c r="S17" s="36"/>
      <c r="T17" s="49"/>
      <c r="U17" s="53"/>
      <c r="V17" s="39"/>
      <c r="W17" s="37"/>
      <c r="X17" s="40"/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38"/>
      <c r="J18" s="39"/>
      <c r="K18" s="49"/>
      <c r="L18" s="50"/>
      <c r="M18" s="36"/>
      <c r="N18" s="37"/>
      <c r="O18" s="38"/>
      <c r="P18" s="39"/>
      <c r="Q18" s="37"/>
      <c r="R18" s="40"/>
      <c r="S18" s="36"/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105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08"/>
      <c r="K20" s="115"/>
      <c r="L20" s="116"/>
      <c r="M20" s="108"/>
      <c r="N20" s="109"/>
      <c r="O20" s="110"/>
      <c r="P20" s="108"/>
      <c r="Q20" s="109"/>
      <c r="R20" s="112"/>
      <c r="S20" s="108"/>
      <c r="T20" s="115"/>
      <c r="U20" s="117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08"/>
      <c r="K21" s="115"/>
      <c r="L21" s="116"/>
      <c r="M21" s="108"/>
      <c r="N21" s="109"/>
      <c r="O21" s="110"/>
      <c r="P21" s="108"/>
      <c r="Q21" s="109"/>
      <c r="R21" s="112"/>
      <c r="S21" s="108"/>
      <c r="T21" s="115"/>
      <c r="U21" s="117"/>
      <c r="V21" s="111"/>
      <c r="W21" s="109"/>
      <c r="X21" s="112"/>
    </row>
    <row r="22" spans="1:24" ht="15">
      <c r="A22" s="26" t="s">
        <v>158</v>
      </c>
      <c r="B22" s="196"/>
      <c r="C22" s="197"/>
      <c r="D22" s="11" t="s">
        <v>198</v>
      </c>
      <c r="E22" s="10"/>
      <c r="F22" s="25"/>
      <c r="G22" s="103" t="s">
        <v>223</v>
      </c>
      <c r="H22" s="10"/>
      <c r="I22" s="10"/>
      <c r="J22" s="11" t="s">
        <v>644</v>
      </c>
      <c r="K22" s="10"/>
      <c r="L22" s="134">
        <v>-3</v>
      </c>
      <c r="M22" s="220" t="s">
        <v>271</v>
      </c>
      <c r="N22" s="10">
        <v>6.5</v>
      </c>
      <c r="O22" s="9">
        <v>-1</v>
      </c>
      <c r="P22" s="11" t="s">
        <v>643</v>
      </c>
      <c r="Q22" s="196"/>
      <c r="R22" s="206"/>
      <c r="S22" s="26" t="s">
        <v>397</v>
      </c>
      <c r="T22" s="54"/>
      <c r="U22" s="55"/>
      <c r="V22" s="11" t="s">
        <v>445</v>
      </c>
      <c r="W22" s="10"/>
      <c r="X22" s="25"/>
    </row>
    <row r="23" spans="1:24" ht="15">
      <c r="A23" s="26" t="s">
        <v>623</v>
      </c>
      <c r="B23" s="10"/>
      <c r="C23" s="9"/>
      <c r="D23" s="11" t="s">
        <v>455</v>
      </c>
      <c r="E23" s="10"/>
      <c r="F23" s="25"/>
      <c r="G23" s="103" t="s">
        <v>240</v>
      </c>
      <c r="H23" s="10"/>
      <c r="I23" s="10"/>
      <c r="J23" s="11" t="s">
        <v>506</v>
      </c>
      <c r="K23" s="10"/>
      <c r="L23" s="134">
        <v>3</v>
      </c>
      <c r="M23" s="220" t="s">
        <v>276</v>
      </c>
      <c r="N23" s="10">
        <v>6</v>
      </c>
      <c r="O23" s="9"/>
      <c r="P23" s="11" t="s">
        <v>464</v>
      </c>
      <c r="Q23" s="196"/>
      <c r="R23" s="206"/>
      <c r="S23" s="26" t="s">
        <v>405</v>
      </c>
      <c r="T23" s="54"/>
      <c r="U23" s="55"/>
      <c r="V23" s="11" t="s">
        <v>451</v>
      </c>
      <c r="W23" s="10"/>
      <c r="X23" s="25"/>
    </row>
    <row r="24" spans="1:24" ht="15">
      <c r="A24" s="26" t="s">
        <v>161</v>
      </c>
      <c r="B24" s="10"/>
      <c r="C24" s="9"/>
      <c r="D24" s="11" t="s">
        <v>490</v>
      </c>
      <c r="E24" s="10"/>
      <c r="F24" s="25"/>
      <c r="G24" s="103" t="s">
        <v>242</v>
      </c>
      <c r="H24" s="10"/>
      <c r="I24" s="10"/>
      <c r="J24" s="11" t="s">
        <v>427</v>
      </c>
      <c r="K24" s="10"/>
      <c r="L24" s="134"/>
      <c r="M24" s="220" t="s">
        <v>319</v>
      </c>
      <c r="N24" s="10"/>
      <c r="O24" s="9"/>
      <c r="P24" s="11" t="s">
        <v>563</v>
      </c>
      <c r="Q24" s="10"/>
      <c r="R24" s="25"/>
      <c r="S24" s="26" t="s">
        <v>414</v>
      </c>
      <c r="T24" s="54"/>
      <c r="U24" s="55"/>
      <c r="V24" s="11" t="s">
        <v>509</v>
      </c>
      <c r="W24" s="10">
        <v>7</v>
      </c>
      <c r="X24" s="25"/>
    </row>
    <row r="25" spans="1:24" ht="15">
      <c r="A25" s="26" t="s">
        <v>167</v>
      </c>
      <c r="B25" s="10"/>
      <c r="C25" s="9"/>
      <c r="D25" s="11" t="s">
        <v>211</v>
      </c>
      <c r="E25" s="10"/>
      <c r="F25" s="25"/>
      <c r="G25" s="103" t="s">
        <v>648</v>
      </c>
      <c r="H25" s="10"/>
      <c r="I25" s="10"/>
      <c r="J25" s="11" t="s">
        <v>521</v>
      </c>
      <c r="K25" s="10"/>
      <c r="L25" s="134"/>
      <c r="M25" s="220" t="s">
        <v>289</v>
      </c>
      <c r="N25" s="10"/>
      <c r="O25" s="9"/>
      <c r="P25" s="11" t="s">
        <v>526</v>
      </c>
      <c r="Q25" s="10"/>
      <c r="R25" s="25"/>
      <c r="S25" s="26" t="s">
        <v>412</v>
      </c>
      <c r="T25" s="54">
        <v>5.5</v>
      </c>
      <c r="U25" s="55"/>
      <c r="V25" s="11" t="s">
        <v>448</v>
      </c>
      <c r="W25" s="10"/>
      <c r="X25" s="25"/>
    </row>
    <row r="26" spans="1:24" ht="15">
      <c r="A26" s="26" t="s">
        <v>183</v>
      </c>
      <c r="B26" s="10"/>
      <c r="C26" s="9"/>
      <c r="D26" s="11" t="s">
        <v>215</v>
      </c>
      <c r="E26" s="10"/>
      <c r="F26" s="25">
        <v>3</v>
      </c>
      <c r="G26" s="103" t="s">
        <v>232</v>
      </c>
      <c r="H26" s="10"/>
      <c r="I26" s="10">
        <v>-0.5</v>
      </c>
      <c r="J26" s="11" t="s">
        <v>421</v>
      </c>
      <c r="K26" s="10"/>
      <c r="L26" s="134"/>
      <c r="M26" s="220" t="s">
        <v>286</v>
      </c>
      <c r="N26" s="10"/>
      <c r="O26" s="9"/>
      <c r="P26" s="11" t="s">
        <v>469</v>
      </c>
      <c r="Q26" s="10"/>
      <c r="R26" s="25"/>
      <c r="S26" s="26" t="s">
        <v>402</v>
      </c>
      <c r="T26" s="54">
        <v>6</v>
      </c>
      <c r="U26" s="55"/>
      <c r="V26" s="11" t="s">
        <v>449</v>
      </c>
      <c r="W26" s="196"/>
      <c r="X26" s="206"/>
    </row>
    <row r="27" spans="1:24" ht="15">
      <c r="A27" s="26" t="s">
        <v>185</v>
      </c>
      <c r="B27" s="10"/>
      <c r="C27" s="9"/>
      <c r="D27" s="11" t="s">
        <v>204</v>
      </c>
      <c r="E27" s="10"/>
      <c r="F27" s="25"/>
      <c r="G27" s="103" t="s">
        <v>579</v>
      </c>
      <c r="H27" s="10"/>
      <c r="I27" s="10"/>
      <c r="J27" s="11" t="s">
        <v>636</v>
      </c>
      <c r="K27" s="10"/>
      <c r="L27" s="134"/>
      <c r="M27" s="220" t="s">
        <v>290</v>
      </c>
      <c r="N27" s="10">
        <v>6</v>
      </c>
      <c r="O27" s="9"/>
      <c r="P27" s="11" t="s">
        <v>503</v>
      </c>
      <c r="Q27" s="10">
        <v>6.5</v>
      </c>
      <c r="R27" s="25">
        <v>-0.5</v>
      </c>
      <c r="S27" s="26" t="s">
        <v>410</v>
      </c>
      <c r="T27" s="54"/>
      <c r="U27" s="55"/>
      <c r="V27" s="11" t="s">
        <v>447</v>
      </c>
      <c r="W27" s="10"/>
      <c r="X27" s="25"/>
    </row>
    <row r="28" spans="1:24" ht="15.75" thickBot="1">
      <c r="A28" s="27" t="s">
        <v>163</v>
      </c>
      <c r="B28" s="31"/>
      <c r="C28" s="29"/>
      <c r="D28" s="31" t="s">
        <v>199</v>
      </c>
      <c r="E28" s="31"/>
      <c r="F28" s="30"/>
      <c r="G28" s="234" t="s">
        <v>649</v>
      </c>
      <c r="H28" s="232"/>
      <c r="I28" s="232"/>
      <c r="J28" s="28" t="s">
        <v>432</v>
      </c>
      <c r="K28" s="31">
        <v>6.5</v>
      </c>
      <c r="L28" s="135"/>
      <c r="M28" s="220"/>
      <c r="N28" s="31"/>
      <c r="O28" s="29"/>
      <c r="P28" s="28" t="s">
        <v>525</v>
      </c>
      <c r="Q28" s="31"/>
      <c r="R28" s="30"/>
      <c r="S28" s="27" t="s">
        <v>497</v>
      </c>
      <c r="T28" s="56"/>
      <c r="U28" s="57"/>
      <c r="V28" s="28" t="s">
        <v>638</v>
      </c>
      <c r="W28" s="31"/>
      <c r="X28" s="30"/>
    </row>
    <row r="29" spans="1:24" ht="16.5" thickBot="1">
      <c r="A29" s="2" t="s">
        <v>0</v>
      </c>
      <c r="B29" s="1">
        <f>SUM(B2:C20)</f>
        <v>14</v>
      </c>
      <c r="C29" s="4"/>
      <c r="D29" s="2" t="s">
        <v>0</v>
      </c>
      <c r="E29" s="19">
        <f>SUM(E2:E19)+SUM(F2:F19)</f>
        <v>6</v>
      </c>
      <c r="F29" s="63"/>
      <c r="G29" s="2" t="s">
        <v>0</v>
      </c>
      <c r="H29" s="19">
        <f>SUM(H2:I20)</f>
        <v>14</v>
      </c>
      <c r="I29" s="4"/>
      <c r="J29" s="2" t="s">
        <v>0</v>
      </c>
      <c r="K29" s="44">
        <f>SUM(K2:L20)</f>
        <v>21.5</v>
      </c>
      <c r="L29" s="63"/>
      <c r="M29" s="128" t="s">
        <v>0</v>
      </c>
      <c r="N29" s="19">
        <f>SUM(N2:O20)</f>
        <v>45.5</v>
      </c>
      <c r="O29" s="4"/>
      <c r="P29" s="2" t="s">
        <v>0</v>
      </c>
      <c r="Q29" s="19">
        <f>SUM(Q2:R20)</f>
        <v>30.5</v>
      </c>
      <c r="R29" s="63"/>
      <c r="S29" s="2" t="s">
        <v>0</v>
      </c>
      <c r="T29" s="43">
        <f>SUM(T2:U20)</f>
        <v>34</v>
      </c>
      <c r="U29" s="4"/>
      <c r="V29" s="2" t="s">
        <v>0</v>
      </c>
      <c r="W29" s="19">
        <f>SUM(W2:X20)</f>
        <v>27.5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4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">
        <v>23</v>
      </c>
      <c r="B32" s="15">
        <f>W30</f>
        <v>0</v>
      </c>
      <c r="C32" s="16"/>
      <c r="D32" s="13" t="str">
        <f>J1</f>
        <v>Shooters</v>
      </c>
      <c r="E32" s="14">
        <f>K30</f>
        <v>0</v>
      </c>
      <c r="F32" s="16"/>
      <c r="G32" s="14" t="str">
        <f>M1</f>
        <v>Gente Felice</v>
      </c>
      <c r="H32" s="15">
        <f>N30</f>
        <v>0</v>
      </c>
      <c r="I32" s="16"/>
      <c r="J32" s="14" t="str">
        <f>A1</f>
        <v>Euskal Herria</v>
      </c>
      <c r="K32" s="15">
        <f>B30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S1</f>
        <v>L.S.D.</v>
      </c>
      <c r="B33" s="14">
        <f>T30</f>
        <v>0</v>
      </c>
      <c r="C33" s="16"/>
      <c r="D33" s="14" t="str">
        <f>G1</f>
        <v>Amici di Mohammed</v>
      </c>
      <c r="E33" s="18">
        <f>H30</f>
        <v>0</v>
      </c>
      <c r="F33" s="16"/>
      <c r="G33" s="17" t="s">
        <v>26</v>
      </c>
      <c r="H33" s="14">
        <f>Q30</f>
        <v>0</v>
      </c>
      <c r="I33" s="16"/>
      <c r="J33" s="17" t="s">
        <v>10</v>
      </c>
      <c r="K33" s="14">
        <f>E30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1"/>
  </sheetPr>
  <dimension ref="A1:X34"/>
  <sheetViews>
    <sheetView zoomScale="75" zoomScaleNormal="75" workbookViewId="0" topLeftCell="A1">
      <selection activeCell="J22" sqref="J22:J28"/>
    </sheetView>
  </sheetViews>
  <sheetFormatPr defaultColWidth="9.140625" defaultRowHeight="12.75"/>
  <cols>
    <col min="1" max="1" width="14.421875" style="0" customWidth="1"/>
    <col min="2" max="2" width="6.00390625" style="0" customWidth="1"/>
    <col min="3" max="3" width="5.421875" style="0" customWidth="1"/>
    <col min="4" max="4" width="15.57421875" style="0" customWidth="1"/>
    <col min="7" max="7" width="18.28125" style="0" customWidth="1"/>
    <col min="10" max="10" width="21.574218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Squadre!M1</f>
        <v>Shooters</v>
      </c>
      <c r="E1" s="59"/>
      <c r="F1" s="62"/>
      <c r="G1" s="58" t="str">
        <f>Squadre!E32</f>
        <v>Forza Silvio</v>
      </c>
      <c r="H1" s="59"/>
      <c r="I1" s="60"/>
      <c r="J1" s="61" t="str">
        <f>Squadre!I1</f>
        <v>Amici di Mohammed</v>
      </c>
      <c r="K1" s="59"/>
      <c r="L1" s="62"/>
      <c r="M1" s="58" t="str">
        <f>Squadre!A32</f>
        <v>Gente Felice</v>
      </c>
      <c r="N1" s="59"/>
      <c r="O1" s="60"/>
      <c r="P1" s="61" t="s">
        <v>149</v>
      </c>
      <c r="Q1" s="59"/>
      <c r="R1" s="62"/>
      <c r="S1" s="58" t="str">
        <f>Squadre!E1</f>
        <v>Calzini</v>
      </c>
      <c r="T1" s="59"/>
      <c r="U1" s="60"/>
      <c r="V1" s="61" t="s">
        <v>148</v>
      </c>
      <c r="W1" s="59"/>
      <c r="X1" s="62"/>
    </row>
    <row r="2" spans="1:24" ht="15.75">
      <c r="A2" s="23" t="s">
        <v>12</v>
      </c>
      <c r="B2" s="12">
        <v>6</v>
      </c>
      <c r="C2" s="8"/>
      <c r="D2" s="7" t="s">
        <v>655</v>
      </c>
      <c r="E2" s="46">
        <v>5</v>
      </c>
      <c r="F2" s="47">
        <v>-4</v>
      </c>
      <c r="G2" s="23" t="s">
        <v>691</v>
      </c>
      <c r="H2" s="12">
        <v>6</v>
      </c>
      <c r="I2" s="8"/>
      <c r="J2" s="150" t="s">
        <v>588</v>
      </c>
      <c r="K2" s="12">
        <v>6.5</v>
      </c>
      <c r="L2" s="24">
        <v>-0.5</v>
      </c>
      <c r="M2" s="23" t="s">
        <v>272</v>
      </c>
      <c r="N2" s="12"/>
      <c r="O2" s="8"/>
      <c r="P2" s="7" t="s">
        <v>606</v>
      </c>
      <c r="Q2" s="46">
        <v>6.5</v>
      </c>
      <c r="R2" s="47"/>
      <c r="S2" s="23" t="s">
        <v>196</v>
      </c>
      <c r="T2" s="12"/>
      <c r="U2" s="8"/>
      <c r="V2" s="7" t="s">
        <v>434</v>
      </c>
      <c r="W2" s="12"/>
      <c r="X2" s="24"/>
    </row>
    <row r="3" spans="1:24" ht="15.75">
      <c r="A3" s="23"/>
      <c r="B3" s="12"/>
      <c r="C3" s="8"/>
      <c r="D3" s="7"/>
      <c r="E3" s="46"/>
      <c r="F3" s="47"/>
      <c r="G3" s="23"/>
      <c r="H3" s="12"/>
      <c r="I3" s="8"/>
      <c r="J3" s="150"/>
      <c r="K3" s="12"/>
      <c r="L3" s="24"/>
      <c r="M3" s="23"/>
      <c r="N3" s="12"/>
      <c r="O3" s="8"/>
      <c r="P3" s="7"/>
      <c r="Q3" s="46"/>
      <c r="R3" s="47"/>
      <c r="S3" s="23"/>
      <c r="T3" s="12"/>
      <c r="U3" s="8"/>
      <c r="V3" s="7"/>
      <c r="W3" s="12"/>
      <c r="X3" s="24"/>
    </row>
    <row r="4" spans="1:24" ht="15.75">
      <c r="A4" s="107" t="s">
        <v>142</v>
      </c>
      <c r="B4" s="203"/>
      <c r="C4" s="204"/>
      <c r="D4" s="7" t="s">
        <v>656</v>
      </c>
      <c r="E4" s="46">
        <v>6</v>
      </c>
      <c r="F4" s="47"/>
      <c r="G4" s="23" t="s">
        <v>306</v>
      </c>
      <c r="H4" s="12">
        <v>6</v>
      </c>
      <c r="I4" s="8"/>
      <c r="J4" s="150" t="s">
        <v>647</v>
      </c>
      <c r="K4" s="12">
        <v>6</v>
      </c>
      <c r="L4" s="24"/>
      <c r="M4" s="23" t="s">
        <v>277</v>
      </c>
      <c r="N4" s="12"/>
      <c r="O4" s="8"/>
      <c r="P4" s="7" t="s">
        <v>409</v>
      </c>
      <c r="Q4" s="46"/>
      <c r="R4" s="47"/>
      <c r="S4" s="23" t="s">
        <v>722</v>
      </c>
      <c r="T4" s="12"/>
      <c r="U4" s="8"/>
      <c r="V4" s="7" t="s">
        <v>507</v>
      </c>
      <c r="W4" s="12"/>
      <c r="X4" s="24"/>
    </row>
    <row r="5" spans="1:24" ht="15.75">
      <c r="A5" s="23" t="s">
        <v>512</v>
      </c>
      <c r="B5" s="12">
        <v>5</v>
      </c>
      <c r="C5" s="8"/>
      <c r="D5" s="7" t="s">
        <v>657</v>
      </c>
      <c r="E5" s="46">
        <v>6</v>
      </c>
      <c r="F5" s="47"/>
      <c r="G5" s="23" t="s">
        <v>720</v>
      </c>
      <c r="H5" s="203"/>
      <c r="I5" s="204"/>
      <c r="J5" s="150" t="s">
        <v>679</v>
      </c>
      <c r="K5" s="12">
        <v>6.5</v>
      </c>
      <c r="L5" s="24"/>
      <c r="M5" s="23" t="s">
        <v>278</v>
      </c>
      <c r="N5" s="12"/>
      <c r="O5" s="8"/>
      <c r="P5" s="7" t="s">
        <v>708</v>
      </c>
      <c r="Q5" s="46"/>
      <c r="R5" s="47"/>
      <c r="S5" s="23" t="s">
        <v>202</v>
      </c>
      <c r="T5" s="12"/>
      <c r="U5" s="8"/>
      <c r="V5" s="7" t="s">
        <v>450</v>
      </c>
      <c r="W5" s="12"/>
      <c r="X5" s="24"/>
    </row>
    <row r="6" spans="1:24" ht="15.75">
      <c r="A6" s="23" t="s">
        <v>704</v>
      </c>
      <c r="B6" s="12">
        <v>6.5</v>
      </c>
      <c r="C6" s="8"/>
      <c r="D6" s="7" t="s">
        <v>658</v>
      </c>
      <c r="E6" s="46">
        <v>6.5</v>
      </c>
      <c r="F6" s="47"/>
      <c r="G6" s="245" t="s">
        <v>305</v>
      </c>
      <c r="H6" s="246"/>
      <c r="I6" s="246"/>
      <c r="J6" s="150" t="s">
        <v>230</v>
      </c>
      <c r="K6" s="12">
        <v>6.5</v>
      </c>
      <c r="L6" s="24"/>
      <c r="M6" s="23" t="s">
        <v>281</v>
      </c>
      <c r="N6" s="12"/>
      <c r="O6" s="8"/>
      <c r="P6" s="7" t="s">
        <v>399</v>
      </c>
      <c r="Q6" s="46"/>
      <c r="R6" s="47"/>
      <c r="S6" s="23" t="s">
        <v>305</v>
      </c>
      <c r="T6" s="12"/>
      <c r="U6" s="8"/>
      <c r="V6" s="7" t="s">
        <v>509</v>
      </c>
      <c r="W6" s="12"/>
      <c r="X6" s="24"/>
    </row>
    <row r="7" spans="1:24" ht="15.75">
      <c r="A7" s="23"/>
      <c r="B7" s="12"/>
      <c r="C7" s="8"/>
      <c r="D7" s="7"/>
      <c r="E7" s="46"/>
      <c r="F7" s="47"/>
      <c r="G7" s="23"/>
      <c r="H7" s="12"/>
      <c r="I7" s="8"/>
      <c r="J7" s="150"/>
      <c r="K7" s="12"/>
      <c r="L7" s="24"/>
      <c r="M7" s="23" t="s">
        <v>274</v>
      </c>
      <c r="N7" s="12"/>
      <c r="O7" s="8"/>
      <c r="P7" s="7"/>
      <c r="Q7" s="46"/>
      <c r="R7" s="47"/>
      <c r="S7" s="23"/>
      <c r="T7" s="12"/>
      <c r="U7" s="8"/>
      <c r="V7" s="7"/>
      <c r="W7" s="12"/>
      <c r="X7" s="24"/>
    </row>
    <row r="8" spans="1:24" ht="15.75">
      <c r="A8" s="23" t="s">
        <v>513</v>
      </c>
      <c r="B8" s="12">
        <v>6.5</v>
      </c>
      <c r="C8" s="8"/>
      <c r="D8" s="7" t="s">
        <v>659</v>
      </c>
      <c r="E8" s="46">
        <v>6</v>
      </c>
      <c r="F8" s="47"/>
      <c r="G8" s="23" t="s">
        <v>692</v>
      </c>
      <c r="H8" s="12">
        <v>4</v>
      </c>
      <c r="I8" s="8"/>
      <c r="J8" s="150" t="s">
        <v>241</v>
      </c>
      <c r="K8" s="12">
        <v>7.5</v>
      </c>
      <c r="L8" s="24"/>
      <c r="M8" s="23"/>
      <c r="N8" s="12"/>
      <c r="O8" s="8"/>
      <c r="P8" s="7" t="s">
        <v>411</v>
      </c>
      <c r="Q8" s="46"/>
      <c r="R8" s="47"/>
      <c r="S8" s="23" t="s">
        <v>489</v>
      </c>
      <c r="T8" s="12"/>
      <c r="U8" s="8"/>
      <c r="V8" s="7" t="s">
        <v>596</v>
      </c>
      <c r="W8" s="12"/>
      <c r="X8" s="24"/>
    </row>
    <row r="9" spans="1:24" ht="15.75">
      <c r="A9" s="23" t="s">
        <v>703</v>
      </c>
      <c r="B9" s="12">
        <v>6</v>
      </c>
      <c r="C9" s="8"/>
      <c r="D9" s="7" t="s">
        <v>662</v>
      </c>
      <c r="E9" s="46">
        <v>6</v>
      </c>
      <c r="F9" s="47"/>
      <c r="G9" s="23" t="s">
        <v>312</v>
      </c>
      <c r="H9" s="12">
        <v>6.5</v>
      </c>
      <c r="I9" s="8"/>
      <c r="J9" s="150" t="s">
        <v>681</v>
      </c>
      <c r="K9" s="12">
        <v>5</v>
      </c>
      <c r="L9" s="24"/>
      <c r="M9" s="23" t="s">
        <v>285</v>
      </c>
      <c r="N9" s="12"/>
      <c r="O9" s="8"/>
      <c r="P9" s="7" t="s">
        <v>402</v>
      </c>
      <c r="Q9" s="46"/>
      <c r="R9" s="47"/>
      <c r="S9" s="23" t="s">
        <v>214</v>
      </c>
      <c r="T9" s="12"/>
      <c r="U9" s="8"/>
      <c r="V9" s="7" t="s">
        <v>712</v>
      </c>
      <c r="W9" s="12"/>
      <c r="X9" s="24"/>
    </row>
    <row r="10" spans="1:24" ht="15.75">
      <c r="A10" s="23" t="s">
        <v>18</v>
      </c>
      <c r="B10" s="12">
        <v>7.5</v>
      </c>
      <c r="C10" s="8">
        <v>6</v>
      </c>
      <c r="D10" s="7" t="s">
        <v>661</v>
      </c>
      <c r="E10" s="46">
        <v>6</v>
      </c>
      <c r="F10" s="47"/>
      <c r="G10" s="23" t="s">
        <v>215</v>
      </c>
      <c r="H10" s="12">
        <v>5</v>
      </c>
      <c r="I10" s="8"/>
      <c r="J10" s="150" t="s">
        <v>682</v>
      </c>
      <c r="K10" s="12">
        <v>5</v>
      </c>
      <c r="L10" s="24"/>
      <c r="M10" s="23" t="s">
        <v>287</v>
      </c>
      <c r="N10" s="12"/>
      <c r="O10" s="8"/>
      <c r="P10" s="7" t="s">
        <v>709</v>
      </c>
      <c r="Q10" s="46"/>
      <c r="R10" s="47">
        <v>3</v>
      </c>
      <c r="S10" s="23" t="s">
        <v>211</v>
      </c>
      <c r="T10" s="12"/>
      <c r="U10" s="8"/>
      <c r="V10" s="7" t="s">
        <v>508</v>
      </c>
      <c r="W10" s="12"/>
      <c r="X10" s="24"/>
    </row>
    <row r="11" spans="1:24" ht="15.75">
      <c r="A11" s="23" t="s">
        <v>19</v>
      </c>
      <c r="B11" s="12">
        <v>5.5</v>
      </c>
      <c r="C11" s="8"/>
      <c r="D11" s="7" t="s">
        <v>715</v>
      </c>
      <c r="E11" s="46">
        <v>6.5</v>
      </c>
      <c r="F11" s="47"/>
      <c r="G11" s="23" t="s">
        <v>313</v>
      </c>
      <c r="H11" s="12">
        <v>5.5</v>
      </c>
      <c r="I11" s="8"/>
      <c r="J11" s="150" t="s">
        <v>238</v>
      </c>
      <c r="K11" s="12">
        <v>6.5</v>
      </c>
      <c r="L11" s="24"/>
      <c r="M11" s="23" t="s">
        <v>284</v>
      </c>
      <c r="N11" s="12"/>
      <c r="O11" s="8"/>
      <c r="P11" s="7" t="s">
        <v>404</v>
      </c>
      <c r="Q11" s="46"/>
      <c r="R11" s="47"/>
      <c r="S11" s="23" t="s">
        <v>212</v>
      </c>
      <c r="T11" s="12"/>
      <c r="U11" s="8"/>
      <c r="V11" s="7" t="s">
        <v>441</v>
      </c>
      <c r="W11" s="12"/>
      <c r="X11" s="24"/>
    </row>
    <row r="12" spans="1:24" ht="15.75">
      <c r="A12" s="23"/>
      <c r="B12" s="12"/>
      <c r="C12" s="8"/>
      <c r="D12" s="7"/>
      <c r="E12" s="46"/>
      <c r="F12" s="47"/>
      <c r="G12" s="23"/>
      <c r="H12" s="12"/>
      <c r="I12" s="8"/>
      <c r="J12" s="150"/>
      <c r="K12" s="12"/>
      <c r="L12" s="24"/>
      <c r="M12" s="23"/>
      <c r="N12" s="12"/>
      <c r="O12" s="8"/>
      <c r="P12" s="7"/>
      <c r="Q12" s="46"/>
      <c r="R12" s="47"/>
      <c r="S12" s="23"/>
      <c r="T12" s="12"/>
      <c r="U12" s="8"/>
      <c r="V12" s="7"/>
      <c r="W12" s="12"/>
      <c r="X12" s="24"/>
    </row>
    <row r="13" spans="1:24" ht="15.75">
      <c r="A13" s="23" t="s">
        <v>15</v>
      </c>
      <c r="B13" s="12">
        <v>6.5</v>
      </c>
      <c r="C13" s="8"/>
      <c r="D13" s="7" t="s">
        <v>716</v>
      </c>
      <c r="E13" s="46">
        <v>5</v>
      </c>
      <c r="F13" s="47"/>
      <c r="G13" s="23" t="s">
        <v>318</v>
      </c>
      <c r="H13" s="12">
        <v>5.5</v>
      </c>
      <c r="I13" s="8"/>
      <c r="J13" s="150" t="s">
        <v>244</v>
      </c>
      <c r="K13" s="12">
        <v>6</v>
      </c>
      <c r="L13" s="24"/>
      <c r="M13" s="23" t="s">
        <v>295</v>
      </c>
      <c r="N13" s="12"/>
      <c r="O13" s="8"/>
      <c r="P13" s="7" t="s">
        <v>413</v>
      </c>
      <c r="Q13" s="46"/>
      <c r="R13" s="47"/>
      <c r="S13" s="23" t="s">
        <v>454</v>
      </c>
      <c r="T13" s="12"/>
      <c r="U13" s="8"/>
      <c r="V13" s="7" t="s">
        <v>442</v>
      </c>
      <c r="W13" s="12"/>
      <c r="X13" s="24"/>
    </row>
    <row r="14" spans="1:24" ht="15.75">
      <c r="A14" s="23" t="s">
        <v>485</v>
      </c>
      <c r="B14" s="12">
        <v>7.5</v>
      </c>
      <c r="C14" s="8">
        <v>3</v>
      </c>
      <c r="D14" s="7" t="s">
        <v>664</v>
      </c>
      <c r="E14" s="46">
        <v>6</v>
      </c>
      <c r="F14" s="47"/>
      <c r="G14" s="23" t="s">
        <v>319</v>
      </c>
      <c r="H14" s="12">
        <v>7.5</v>
      </c>
      <c r="I14" s="8">
        <v>6</v>
      </c>
      <c r="J14" s="150" t="s">
        <v>247</v>
      </c>
      <c r="K14" s="12">
        <v>6.5</v>
      </c>
      <c r="L14" s="24">
        <v>3</v>
      </c>
      <c r="M14" s="23" t="s">
        <v>496</v>
      </c>
      <c r="N14" s="12"/>
      <c r="O14" s="8"/>
      <c r="P14" s="7" t="s">
        <v>499</v>
      </c>
      <c r="Q14" s="46"/>
      <c r="R14" s="47"/>
      <c r="S14" s="23" t="s">
        <v>453</v>
      </c>
      <c r="T14" s="12"/>
      <c r="U14" s="8">
        <v>3</v>
      </c>
      <c r="V14" s="7" t="s">
        <v>446</v>
      </c>
      <c r="W14" s="12"/>
      <c r="X14" s="24"/>
    </row>
    <row r="15" spans="1:24" ht="15.75">
      <c r="A15" s="23" t="s">
        <v>24</v>
      </c>
      <c r="B15" s="12">
        <v>6.5</v>
      </c>
      <c r="C15" s="8"/>
      <c r="D15" s="7" t="s">
        <v>665</v>
      </c>
      <c r="E15" s="46">
        <v>5.5</v>
      </c>
      <c r="F15" s="47"/>
      <c r="G15" s="23" t="s">
        <v>315</v>
      </c>
      <c r="H15" s="12">
        <v>6</v>
      </c>
      <c r="I15" s="8"/>
      <c r="J15" s="150" t="s">
        <v>717</v>
      </c>
      <c r="K15" s="12">
        <v>6.5</v>
      </c>
      <c r="L15" s="24">
        <v>3</v>
      </c>
      <c r="M15" s="23" t="s">
        <v>293</v>
      </c>
      <c r="N15" s="12"/>
      <c r="O15" s="8"/>
      <c r="P15" s="7" t="s">
        <v>405</v>
      </c>
      <c r="Q15" s="46"/>
      <c r="R15" s="47">
        <v>6</v>
      </c>
      <c r="S15" s="23" t="s">
        <v>562</v>
      </c>
      <c r="T15" s="12"/>
      <c r="U15" s="8"/>
      <c r="V15" s="7" t="s">
        <v>713</v>
      </c>
      <c r="W15" s="12"/>
      <c r="X15" s="24"/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2" t="s">
        <v>3</v>
      </c>
      <c r="H16" s="21"/>
      <c r="I16" s="22"/>
      <c r="J16" s="148" t="s">
        <v>3</v>
      </c>
      <c r="K16" s="21"/>
      <c r="L16" s="198"/>
      <c r="M16" s="32" t="s">
        <v>3</v>
      </c>
      <c r="N16" s="21"/>
      <c r="O16" s="22"/>
      <c r="P16" s="20" t="s">
        <v>3</v>
      </c>
      <c r="Q16" s="48"/>
      <c r="R16" s="45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707</v>
      </c>
      <c r="B17" s="37">
        <v>7</v>
      </c>
      <c r="C17" s="38"/>
      <c r="D17" s="39"/>
      <c r="E17" s="37"/>
      <c r="F17" s="40"/>
      <c r="G17" s="36" t="s">
        <v>303</v>
      </c>
      <c r="H17" s="37">
        <v>5.5</v>
      </c>
      <c r="I17" s="38"/>
      <c r="J17" s="156"/>
      <c r="K17" s="37"/>
      <c r="L17" s="40"/>
      <c r="M17" s="36"/>
      <c r="N17" s="37"/>
      <c r="O17" s="38"/>
      <c r="P17" s="39"/>
      <c r="Q17" s="49"/>
      <c r="R17" s="50"/>
      <c r="S17" s="36"/>
      <c r="T17" s="37"/>
      <c r="U17" s="38"/>
      <c r="V17" s="39"/>
      <c r="W17" s="37"/>
      <c r="X17" s="40"/>
    </row>
    <row r="18" spans="1:24" ht="15.75">
      <c r="A18" s="36"/>
      <c r="B18" s="37"/>
      <c r="C18" s="38"/>
      <c r="D18" s="39"/>
      <c r="E18" s="49"/>
      <c r="F18" s="50"/>
      <c r="G18" s="36"/>
      <c r="H18" s="37"/>
      <c r="I18" s="38"/>
      <c r="J18" s="156"/>
      <c r="K18" s="37"/>
      <c r="L18" s="199"/>
      <c r="M18" s="36"/>
      <c r="N18" s="37"/>
      <c r="O18" s="38"/>
      <c r="P18" s="39"/>
      <c r="Q18" s="49"/>
      <c r="R18" s="50"/>
      <c r="S18" s="36"/>
      <c r="T18" s="37"/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36"/>
      <c r="H19" s="37"/>
      <c r="I19" s="38"/>
      <c r="J19" s="156"/>
      <c r="K19" s="37"/>
      <c r="L19" s="199"/>
      <c r="M19" s="36"/>
      <c r="N19" s="37"/>
      <c r="O19" s="38"/>
      <c r="P19" s="39"/>
      <c r="Q19" s="49"/>
      <c r="R19" s="50"/>
      <c r="S19" s="36"/>
      <c r="T19" s="37"/>
      <c r="U19" s="38"/>
      <c r="V19" s="39"/>
      <c r="W19" s="37"/>
      <c r="X19" s="40"/>
    </row>
    <row r="20" spans="1:24" ht="15.75">
      <c r="A20" s="108"/>
      <c r="B20" s="109"/>
      <c r="C20" s="123"/>
      <c r="D20" s="111"/>
      <c r="E20" s="115"/>
      <c r="F20" s="116"/>
      <c r="G20" s="108"/>
      <c r="H20" s="109"/>
      <c r="I20" s="110"/>
      <c r="J20" s="124"/>
      <c r="K20" s="109"/>
      <c r="L20" s="200"/>
      <c r="M20" s="108"/>
      <c r="N20" s="109"/>
      <c r="O20" s="110"/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15"/>
      <c r="F21" s="116"/>
      <c r="G21" s="108"/>
      <c r="H21" s="109"/>
      <c r="I21" s="110"/>
      <c r="J21" s="124"/>
      <c r="K21" s="109"/>
      <c r="L21" s="137"/>
      <c r="M21" s="108"/>
      <c r="N21" s="109"/>
      <c r="O21" s="110"/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ht="15">
      <c r="A22" s="26" t="s">
        <v>702</v>
      </c>
      <c r="B22" s="10"/>
      <c r="C22" s="9"/>
      <c r="D22" s="11" t="s">
        <v>644</v>
      </c>
      <c r="E22" s="10"/>
      <c r="F22" s="25"/>
      <c r="G22" s="26" t="s">
        <v>296</v>
      </c>
      <c r="H22" s="10"/>
      <c r="I22" s="9"/>
      <c r="J22" s="10" t="s">
        <v>223</v>
      </c>
      <c r="K22" s="10"/>
      <c r="L22" s="25"/>
      <c r="M22" s="220" t="s">
        <v>271</v>
      </c>
      <c r="N22" s="10"/>
      <c r="O22" s="9"/>
      <c r="P22" s="11" t="s">
        <v>397</v>
      </c>
      <c r="Q22" s="54"/>
      <c r="R22" s="126"/>
      <c r="S22" s="26" t="s">
        <v>198</v>
      </c>
      <c r="T22" s="10"/>
      <c r="U22" s="9"/>
      <c r="V22" s="11" t="s">
        <v>445</v>
      </c>
      <c r="W22" s="10"/>
      <c r="X22" s="25"/>
    </row>
    <row r="23" spans="1:24" ht="15">
      <c r="A23" s="26" t="s">
        <v>375</v>
      </c>
      <c r="B23" s="10"/>
      <c r="C23" s="9"/>
      <c r="D23" s="11" t="s">
        <v>425</v>
      </c>
      <c r="E23" s="10"/>
      <c r="F23" s="25"/>
      <c r="G23" s="26" t="s">
        <v>303</v>
      </c>
      <c r="H23" s="10">
        <v>5.5</v>
      </c>
      <c r="I23" s="9"/>
      <c r="J23" s="10" t="s">
        <v>685</v>
      </c>
      <c r="K23" s="10"/>
      <c r="L23" s="25"/>
      <c r="M23" s="220" t="s">
        <v>276</v>
      </c>
      <c r="N23" s="10"/>
      <c r="O23" s="9"/>
      <c r="P23" s="11" t="s">
        <v>414</v>
      </c>
      <c r="Q23" s="54"/>
      <c r="R23" s="126"/>
      <c r="S23" s="26" t="s">
        <v>455</v>
      </c>
      <c r="T23" s="10"/>
      <c r="U23" s="9"/>
      <c r="V23" s="11" t="s">
        <v>438</v>
      </c>
      <c r="W23" s="10"/>
      <c r="X23" s="25"/>
    </row>
    <row r="24" spans="1:24" ht="15">
      <c r="A24" s="26" t="s">
        <v>706</v>
      </c>
      <c r="B24" s="10"/>
      <c r="C24" s="9"/>
      <c r="D24" s="11" t="s">
        <v>427</v>
      </c>
      <c r="E24" s="10"/>
      <c r="F24" s="25"/>
      <c r="G24" s="26" t="s">
        <v>300</v>
      </c>
      <c r="H24" s="10"/>
      <c r="I24" s="9"/>
      <c r="J24" s="10" t="s">
        <v>243</v>
      </c>
      <c r="K24" s="10"/>
      <c r="L24" s="25"/>
      <c r="M24" s="220" t="s">
        <v>319</v>
      </c>
      <c r="N24" s="10"/>
      <c r="O24" s="9"/>
      <c r="P24" s="11" t="s">
        <v>407</v>
      </c>
      <c r="Q24" s="54"/>
      <c r="R24" s="126"/>
      <c r="S24" s="26" t="s">
        <v>317</v>
      </c>
      <c r="T24" s="10"/>
      <c r="U24" s="9"/>
      <c r="V24" s="11" t="s">
        <v>439</v>
      </c>
      <c r="W24" s="10"/>
      <c r="X24" s="25"/>
    </row>
    <row r="25" spans="1:24" ht="15">
      <c r="A25" s="26" t="s">
        <v>705</v>
      </c>
      <c r="B25" s="10"/>
      <c r="C25" s="9"/>
      <c r="D25" s="11" t="s">
        <v>421</v>
      </c>
      <c r="E25" s="10"/>
      <c r="F25" s="25"/>
      <c r="G25" s="26" t="s">
        <v>309</v>
      </c>
      <c r="H25" s="10"/>
      <c r="I25" s="9"/>
      <c r="J25" s="10" t="s">
        <v>683</v>
      </c>
      <c r="K25" s="10"/>
      <c r="L25" s="25"/>
      <c r="M25" s="220" t="s">
        <v>289</v>
      </c>
      <c r="N25" s="10"/>
      <c r="O25" s="9"/>
      <c r="P25" s="11" t="s">
        <v>498</v>
      </c>
      <c r="Q25" s="54"/>
      <c r="R25" s="126"/>
      <c r="S25" s="26" t="s">
        <v>213</v>
      </c>
      <c r="T25" s="10"/>
      <c r="U25" s="9"/>
      <c r="V25" s="11" t="s">
        <v>435</v>
      </c>
      <c r="W25" s="10"/>
      <c r="X25" s="25"/>
    </row>
    <row r="26" spans="1:24" ht="15">
      <c r="A26" s="26" t="s">
        <v>707</v>
      </c>
      <c r="B26" s="10">
        <v>7</v>
      </c>
      <c r="C26" s="9"/>
      <c r="D26" s="11" t="s">
        <v>429</v>
      </c>
      <c r="E26" s="10"/>
      <c r="F26" s="25"/>
      <c r="G26" s="26" t="s">
        <v>307</v>
      </c>
      <c r="H26" s="10"/>
      <c r="I26" s="9"/>
      <c r="J26" s="10" t="s">
        <v>242</v>
      </c>
      <c r="K26" s="10"/>
      <c r="L26" s="25"/>
      <c r="M26" s="220" t="s">
        <v>286</v>
      </c>
      <c r="N26" s="10"/>
      <c r="O26" s="9"/>
      <c r="P26" s="11" t="s">
        <v>710</v>
      </c>
      <c r="Q26" s="54"/>
      <c r="R26" s="126"/>
      <c r="S26" s="26" t="s">
        <v>639</v>
      </c>
      <c r="T26" s="10"/>
      <c r="U26" s="9"/>
      <c r="V26" s="11" t="s">
        <v>451</v>
      </c>
      <c r="W26" s="10"/>
      <c r="X26" s="25"/>
    </row>
    <row r="27" spans="1:24" ht="15">
      <c r="A27" s="26" t="s">
        <v>7</v>
      </c>
      <c r="B27" s="10"/>
      <c r="C27" s="9"/>
      <c r="D27" s="11" t="s">
        <v>504</v>
      </c>
      <c r="E27" s="10"/>
      <c r="F27" s="25"/>
      <c r="G27" s="26" t="s">
        <v>320</v>
      </c>
      <c r="H27" s="10"/>
      <c r="I27" s="9"/>
      <c r="J27" s="10" t="s">
        <v>718</v>
      </c>
      <c r="K27" s="10"/>
      <c r="L27" s="25"/>
      <c r="M27" s="220" t="s">
        <v>290</v>
      </c>
      <c r="N27" s="10"/>
      <c r="O27" s="9"/>
      <c r="P27" s="11" t="s">
        <v>711</v>
      </c>
      <c r="Q27" s="54"/>
      <c r="R27" s="126"/>
      <c r="S27" s="26" t="s">
        <v>452</v>
      </c>
      <c r="T27" s="10"/>
      <c r="U27" s="9"/>
      <c r="V27" s="11" t="s">
        <v>714</v>
      </c>
      <c r="W27" s="10"/>
      <c r="X27" s="25"/>
    </row>
    <row r="28" spans="1:24" ht="13.5" thickBot="1">
      <c r="A28" s="27" t="s">
        <v>9</v>
      </c>
      <c r="B28" s="31"/>
      <c r="C28" s="29"/>
      <c r="D28" s="28" t="s">
        <v>432</v>
      </c>
      <c r="E28" s="31"/>
      <c r="F28" s="30"/>
      <c r="G28" s="27" t="s">
        <v>721</v>
      </c>
      <c r="H28" s="31"/>
      <c r="I28" s="29"/>
      <c r="J28" s="31" t="s">
        <v>719</v>
      </c>
      <c r="K28" s="31"/>
      <c r="L28" s="30"/>
      <c r="M28" s="27"/>
      <c r="N28" s="31"/>
      <c r="O28" s="29"/>
      <c r="P28" s="28" t="s">
        <v>398</v>
      </c>
      <c r="Q28" s="56"/>
      <c r="R28" s="127"/>
      <c r="S28" s="104" t="s">
        <v>569</v>
      </c>
      <c r="T28" s="31"/>
      <c r="U28" s="29"/>
      <c r="V28" s="28" t="s">
        <v>443</v>
      </c>
      <c r="W28" s="31"/>
      <c r="X28" s="30"/>
    </row>
    <row r="29" spans="1:24" ht="16.5" thickBot="1">
      <c r="A29" s="128" t="s">
        <v>0</v>
      </c>
      <c r="B29" s="138">
        <f>SUM(B2:C20)</f>
        <v>79.5</v>
      </c>
      <c r="C29" s="4"/>
      <c r="D29" s="128" t="s">
        <v>0</v>
      </c>
      <c r="E29" s="143">
        <f>SUM(E2:F20)</f>
        <v>60.5</v>
      </c>
      <c r="F29" s="63"/>
      <c r="G29" s="128" t="s">
        <v>0</v>
      </c>
      <c r="H29" s="136">
        <f>SUM(H2:I20)</f>
        <v>63.5</v>
      </c>
      <c r="I29" s="63"/>
      <c r="J29" s="128" t="s">
        <v>0</v>
      </c>
      <c r="K29" s="136">
        <f>SUM(K2:K19)+SUM(L2:L19,K21)</f>
        <v>74</v>
      </c>
      <c r="L29" s="4"/>
      <c r="M29" s="128" t="s">
        <v>0</v>
      </c>
      <c r="N29" s="136">
        <f>SUM(N2:O20)</f>
        <v>0</v>
      </c>
      <c r="O29" s="4"/>
      <c r="P29" s="128" t="s">
        <v>0</v>
      </c>
      <c r="Q29" s="139">
        <f>SUM(Q2:Q19)+SUM(R2:R19)</f>
        <v>15.5</v>
      </c>
      <c r="R29" s="4"/>
      <c r="S29" s="128" t="s">
        <v>0</v>
      </c>
      <c r="T29" s="136">
        <f>SUM(T2:T19)+SUM(U2:U19)</f>
        <v>3</v>
      </c>
      <c r="U29" s="63"/>
      <c r="V29" s="128" t="s">
        <v>0</v>
      </c>
      <c r="W29" s="136">
        <f>SUM(W2:W19)+SUM(X2:X19)</f>
        <v>0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3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0</v>
      </c>
      <c r="I30" s="63"/>
      <c r="J30" s="3" t="s">
        <v>1</v>
      </c>
      <c r="K30" s="1">
        <f>IF(ISERROR(FLOOR(PRODUCT(SUM(K29,-60),1/6),1)),0,FLOOR(PRODUCT(SUM(K29,-60),1/6),1))</f>
        <v>2</v>
      </c>
      <c r="L30" s="4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0</v>
      </c>
      <c r="R30" s="4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S1</f>
        <v>Calzini</v>
      </c>
      <c r="B32" s="14">
        <f>T30</f>
        <v>0</v>
      </c>
      <c r="C32" s="16"/>
      <c r="D32" s="14" t="str">
        <f>P1</f>
        <v>L.S.D.</v>
      </c>
      <c r="E32" s="15">
        <f>Q30</f>
        <v>0</v>
      </c>
      <c r="F32" s="5"/>
      <c r="G32" s="121" t="str">
        <f>D1</f>
        <v>Shooters</v>
      </c>
      <c r="H32" s="14">
        <f>E30</f>
        <v>0</v>
      </c>
      <c r="I32" s="5"/>
      <c r="J32" s="14" t="str">
        <f>J1</f>
        <v>Amici di Mohammed</v>
      </c>
      <c r="K32" s="15">
        <f>K30</f>
        <v>2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V1</f>
        <v>NcT</v>
      </c>
      <c r="B33" s="14">
        <f>W30</f>
        <v>0</v>
      </c>
      <c r="C33" s="16"/>
      <c r="D33" s="17" t="str">
        <f>M1</f>
        <v>Gente Felice</v>
      </c>
      <c r="E33" s="14">
        <f>N30</f>
        <v>0</v>
      </c>
      <c r="F33" s="5"/>
      <c r="G33" s="14" t="str">
        <f>A1</f>
        <v>Euskal Herria</v>
      </c>
      <c r="H33" s="18">
        <f>B30</f>
        <v>3</v>
      </c>
      <c r="I33" s="5"/>
      <c r="J33" s="14" t="str">
        <f>G1</f>
        <v>Forza Silvio</v>
      </c>
      <c r="K33" s="14">
        <f>H30</f>
        <v>0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2" right="0.75" top="0.26" bottom="0.43" header="0.15" footer="0.19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J22" sqref="J22:J28"/>
    </sheetView>
  </sheetViews>
  <sheetFormatPr defaultColWidth="9.140625" defaultRowHeight="12.75"/>
  <cols>
    <col min="1" max="1" width="18.57421875" style="0" customWidth="1"/>
    <col min="4" max="4" width="18.28125" style="0" customWidth="1"/>
    <col min="7" max="7" width="23.8515625" style="0" customWidth="1"/>
    <col min="10" max="10" width="23.57421875" style="0" customWidth="1"/>
    <col min="13" max="13" width="18.421875" style="0" customWidth="1"/>
    <col min="16" max="16" width="18.1406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Squadre!A32</f>
        <v>Gente Felice</v>
      </c>
      <c r="E1" s="59"/>
      <c r="F1" s="62"/>
      <c r="G1" s="58" t="str">
        <f>Squadre!I1</f>
        <v>Amici di Mohammed</v>
      </c>
      <c r="H1" s="59"/>
      <c r="I1" s="60"/>
      <c r="J1" s="61" t="str">
        <f>Squadre!M32</f>
        <v>NcT</v>
      </c>
      <c r="K1" s="59"/>
      <c r="L1" s="62"/>
      <c r="M1" s="58" t="str">
        <f>Squadre!E1</f>
        <v>Calzini</v>
      </c>
      <c r="N1" s="59"/>
      <c r="O1" s="60"/>
      <c r="P1" s="61" t="str">
        <f>Squadre!E32</f>
        <v>Forza Silvio</v>
      </c>
      <c r="Q1" s="59"/>
      <c r="R1" s="62"/>
      <c r="S1" s="58" t="str">
        <f>Squadre!M1</f>
        <v>Shooters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12</v>
      </c>
      <c r="B2" s="12">
        <v>6.5</v>
      </c>
      <c r="C2" s="8"/>
      <c r="D2" s="7" t="s">
        <v>271</v>
      </c>
      <c r="E2" s="12">
        <v>6.5</v>
      </c>
      <c r="F2" s="24">
        <v>-1</v>
      </c>
      <c r="G2" s="150" t="s">
        <v>588</v>
      </c>
      <c r="H2" s="12">
        <v>6</v>
      </c>
      <c r="I2" s="8">
        <v>-3</v>
      </c>
      <c r="J2" s="7" t="s">
        <v>434</v>
      </c>
      <c r="K2" s="12">
        <v>6.5</v>
      </c>
      <c r="L2" s="24"/>
      <c r="M2" s="23" t="s">
        <v>196</v>
      </c>
      <c r="N2" s="12">
        <v>4.5</v>
      </c>
      <c r="O2" s="8">
        <v>-2</v>
      </c>
      <c r="P2" s="7" t="s">
        <v>522</v>
      </c>
      <c r="Q2" s="12">
        <v>6</v>
      </c>
      <c r="R2" s="24">
        <v>-2</v>
      </c>
      <c r="S2" s="23" t="s">
        <v>655</v>
      </c>
      <c r="T2" s="46">
        <v>6</v>
      </c>
      <c r="U2" s="51">
        <v>-1</v>
      </c>
      <c r="V2" s="7" t="s">
        <v>606</v>
      </c>
      <c r="W2" s="46">
        <v>6</v>
      </c>
      <c r="X2" s="47">
        <v>-1</v>
      </c>
    </row>
    <row r="3" spans="1:24" ht="15.75">
      <c r="A3" s="23"/>
      <c r="B3" s="12"/>
      <c r="C3" s="8"/>
      <c r="D3" s="7"/>
      <c r="E3" s="12"/>
      <c r="F3" s="24"/>
      <c r="G3" s="150"/>
      <c r="H3" s="12"/>
      <c r="I3" s="8"/>
      <c r="J3" s="7"/>
      <c r="K3" s="12"/>
      <c r="L3" s="24"/>
      <c r="M3" s="23"/>
      <c r="N3" s="12"/>
      <c r="O3" s="8"/>
      <c r="P3" s="7"/>
      <c r="Q3" s="12"/>
      <c r="R3" s="24"/>
      <c r="S3" s="23"/>
      <c r="T3" s="46"/>
      <c r="U3" s="51"/>
      <c r="V3" s="7"/>
      <c r="W3" s="46"/>
      <c r="X3" s="47"/>
    </row>
    <row r="4" spans="1:24" ht="15.75">
      <c r="A4" s="23" t="s">
        <v>704</v>
      </c>
      <c r="B4" s="12">
        <v>6</v>
      </c>
      <c r="C4" s="8"/>
      <c r="D4" s="7" t="s">
        <v>686</v>
      </c>
      <c r="E4" s="12">
        <v>6.5</v>
      </c>
      <c r="F4" s="24"/>
      <c r="G4" s="150" t="s">
        <v>647</v>
      </c>
      <c r="H4" s="12">
        <v>6</v>
      </c>
      <c r="I4" s="8">
        <v>-0.5</v>
      </c>
      <c r="J4" s="7" t="s">
        <v>507</v>
      </c>
      <c r="K4" s="12">
        <v>5</v>
      </c>
      <c r="L4" s="24"/>
      <c r="M4" s="23" t="s">
        <v>548</v>
      </c>
      <c r="N4" s="12">
        <v>6.5</v>
      </c>
      <c r="O4" s="8"/>
      <c r="P4" s="7" t="s">
        <v>475</v>
      </c>
      <c r="Q4" s="12">
        <v>5.5</v>
      </c>
      <c r="R4" s="24"/>
      <c r="S4" s="107" t="s">
        <v>727</v>
      </c>
      <c r="T4" s="201"/>
      <c r="U4" s="205"/>
      <c r="V4" s="7" t="s">
        <v>409</v>
      </c>
      <c r="W4" s="46">
        <v>5.5</v>
      </c>
      <c r="X4" s="47"/>
    </row>
    <row r="5" spans="1:24" ht="15.75">
      <c r="A5" s="23" t="s">
        <v>142</v>
      </c>
      <c r="B5" s="12">
        <v>6</v>
      </c>
      <c r="C5" s="8"/>
      <c r="D5" s="7" t="s">
        <v>278</v>
      </c>
      <c r="E5" s="12">
        <v>6</v>
      </c>
      <c r="F5" s="24"/>
      <c r="G5" s="150" t="s">
        <v>571</v>
      </c>
      <c r="H5" s="12">
        <v>6</v>
      </c>
      <c r="I5" s="8"/>
      <c r="J5" s="106" t="s">
        <v>435</v>
      </c>
      <c r="K5" s="203"/>
      <c r="L5" s="216"/>
      <c r="M5" s="23" t="s">
        <v>305</v>
      </c>
      <c r="N5" s="12">
        <v>6</v>
      </c>
      <c r="O5" s="8"/>
      <c r="P5" s="7" t="s">
        <v>467</v>
      </c>
      <c r="Q5" s="12">
        <v>5.5</v>
      </c>
      <c r="R5" s="24">
        <v>-0.5</v>
      </c>
      <c r="S5" s="23" t="s">
        <v>657</v>
      </c>
      <c r="T5" s="46">
        <v>5.5</v>
      </c>
      <c r="U5" s="51">
        <v>1</v>
      </c>
      <c r="V5" s="7" t="s">
        <v>398</v>
      </c>
      <c r="W5" s="46">
        <v>5</v>
      </c>
      <c r="X5" s="47"/>
    </row>
    <row r="6" spans="1:24" ht="15.75">
      <c r="A6" s="23" t="s">
        <v>707</v>
      </c>
      <c r="B6" s="12">
        <v>6</v>
      </c>
      <c r="C6" s="8"/>
      <c r="D6" s="7" t="s">
        <v>281</v>
      </c>
      <c r="E6" s="12">
        <v>5</v>
      </c>
      <c r="F6" s="24"/>
      <c r="G6" s="150" t="s">
        <v>230</v>
      </c>
      <c r="H6" s="12">
        <v>5.5</v>
      </c>
      <c r="I6" s="8"/>
      <c r="J6" s="106" t="s">
        <v>638</v>
      </c>
      <c r="K6" s="203"/>
      <c r="L6" s="216"/>
      <c r="M6" s="107" t="s">
        <v>452</v>
      </c>
      <c r="N6" s="203"/>
      <c r="O6" s="204"/>
      <c r="P6" s="7" t="s">
        <v>476</v>
      </c>
      <c r="Q6" s="12">
        <v>6.5</v>
      </c>
      <c r="R6" s="24"/>
      <c r="S6" s="23" t="s">
        <v>658</v>
      </c>
      <c r="T6" s="46">
        <v>6</v>
      </c>
      <c r="U6" s="51"/>
      <c r="V6" s="7" t="s">
        <v>708</v>
      </c>
      <c r="W6" s="46">
        <v>6</v>
      </c>
      <c r="X6" s="47"/>
    </row>
    <row r="7" spans="1:24" ht="15.75">
      <c r="A7" s="23"/>
      <c r="B7" s="12"/>
      <c r="C7" s="8"/>
      <c r="D7" s="7" t="s">
        <v>274</v>
      </c>
      <c r="E7" s="12">
        <v>6.5</v>
      </c>
      <c r="F7" s="24">
        <v>-0.5</v>
      </c>
      <c r="G7" s="150"/>
      <c r="H7" s="12"/>
      <c r="I7" s="8"/>
      <c r="J7" s="7"/>
      <c r="K7" s="12"/>
      <c r="L7" s="24"/>
      <c r="M7" s="23"/>
      <c r="N7" s="12"/>
      <c r="O7" s="8"/>
      <c r="P7" s="7" t="s">
        <v>465</v>
      </c>
      <c r="Q7" s="12">
        <v>5</v>
      </c>
      <c r="R7" s="24">
        <v>-0.5</v>
      </c>
      <c r="S7" s="23"/>
      <c r="T7" s="46"/>
      <c r="U7" s="51"/>
      <c r="V7" s="7" t="s">
        <v>399</v>
      </c>
      <c r="W7" s="46">
        <v>6.5</v>
      </c>
      <c r="X7" s="47"/>
    </row>
    <row r="8" spans="1:24" ht="15.75">
      <c r="A8" s="23" t="s">
        <v>18</v>
      </c>
      <c r="B8" s="12">
        <v>5.5</v>
      </c>
      <c r="C8" s="8"/>
      <c r="D8" s="7"/>
      <c r="E8" s="12"/>
      <c r="F8" s="24"/>
      <c r="G8" s="150" t="s">
        <v>241</v>
      </c>
      <c r="H8" s="12">
        <v>6</v>
      </c>
      <c r="I8" s="8"/>
      <c r="J8" s="7" t="s">
        <v>596</v>
      </c>
      <c r="K8" s="12">
        <v>6.5</v>
      </c>
      <c r="L8" s="24">
        <v>1</v>
      </c>
      <c r="M8" s="23" t="s">
        <v>214</v>
      </c>
      <c r="N8" s="12">
        <v>6</v>
      </c>
      <c r="O8" s="8"/>
      <c r="P8" s="7"/>
      <c r="Q8" s="12"/>
      <c r="R8" s="24"/>
      <c r="S8" s="23" t="s">
        <v>659</v>
      </c>
      <c r="T8" s="46">
        <v>6</v>
      </c>
      <c r="U8" s="51"/>
      <c r="V8" s="7"/>
      <c r="W8" s="46"/>
      <c r="X8" s="47"/>
    </row>
    <row r="9" spans="1:24" ht="15.75">
      <c r="A9" s="107" t="s">
        <v>487</v>
      </c>
      <c r="B9" s="203"/>
      <c r="C9" s="204"/>
      <c r="D9" s="7" t="s">
        <v>239</v>
      </c>
      <c r="E9" s="12">
        <v>6.5</v>
      </c>
      <c r="F9" s="24">
        <v>3</v>
      </c>
      <c r="G9" s="150" t="s">
        <v>683</v>
      </c>
      <c r="H9" s="12">
        <v>6</v>
      </c>
      <c r="I9" s="8">
        <v>-0.5</v>
      </c>
      <c r="J9" s="106" t="s">
        <v>438</v>
      </c>
      <c r="K9" s="203"/>
      <c r="L9" s="216"/>
      <c r="M9" s="23" t="s">
        <v>311</v>
      </c>
      <c r="N9" s="12">
        <v>5</v>
      </c>
      <c r="O9" s="8">
        <v>-1</v>
      </c>
      <c r="P9" s="7" t="s">
        <v>469</v>
      </c>
      <c r="Q9" s="12">
        <v>5</v>
      </c>
      <c r="R9" s="24"/>
      <c r="S9" s="23" t="s">
        <v>662</v>
      </c>
      <c r="T9" s="46">
        <v>5.5</v>
      </c>
      <c r="U9" s="51">
        <v>-0.5</v>
      </c>
      <c r="V9" s="7" t="s">
        <v>411</v>
      </c>
      <c r="W9" s="46">
        <v>7</v>
      </c>
      <c r="X9" s="47"/>
    </row>
    <row r="10" spans="1:24" ht="15.75">
      <c r="A10" s="23" t="s">
        <v>703</v>
      </c>
      <c r="B10" s="12">
        <v>7.5</v>
      </c>
      <c r="C10" s="8">
        <v>4</v>
      </c>
      <c r="D10" s="7" t="s">
        <v>287</v>
      </c>
      <c r="E10" s="12">
        <v>7</v>
      </c>
      <c r="F10" s="24">
        <v>1</v>
      </c>
      <c r="G10" s="220" t="s">
        <v>243</v>
      </c>
      <c r="H10" s="203"/>
      <c r="I10" s="204"/>
      <c r="J10" s="7" t="s">
        <v>508</v>
      </c>
      <c r="K10" s="12">
        <v>7.5</v>
      </c>
      <c r="L10" s="24">
        <v>3</v>
      </c>
      <c r="M10" s="107" t="s">
        <v>212</v>
      </c>
      <c r="N10" s="203"/>
      <c r="O10" s="204"/>
      <c r="P10" s="7" t="s">
        <v>492</v>
      </c>
      <c r="Q10" s="12">
        <v>5</v>
      </c>
      <c r="R10" s="24"/>
      <c r="S10" s="23" t="s">
        <v>661</v>
      </c>
      <c r="T10" s="46">
        <v>6</v>
      </c>
      <c r="U10" s="51"/>
      <c r="V10" s="7" t="s">
        <v>709</v>
      </c>
      <c r="W10" s="46">
        <v>6</v>
      </c>
      <c r="X10" s="47">
        <v>3</v>
      </c>
    </row>
    <row r="11" spans="1:24" ht="15.75">
      <c r="A11" s="23" t="s">
        <v>513</v>
      </c>
      <c r="B11" s="12">
        <v>6</v>
      </c>
      <c r="C11" s="8">
        <v>-0.5</v>
      </c>
      <c r="D11" s="7" t="s">
        <v>284</v>
      </c>
      <c r="E11" s="12">
        <v>6.5</v>
      </c>
      <c r="F11" s="24"/>
      <c r="G11" s="150" t="s">
        <v>238</v>
      </c>
      <c r="H11" s="12">
        <v>6</v>
      </c>
      <c r="I11" s="8"/>
      <c r="J11" s="7" t="s">
        <v>712</v>
      </c>
      <c r="K11" s="12">
        <v>6</v>
      </c>
      <c r="L11" s="24"/>
      <c r="M11" s="23" t="s">
        <v>211</v>
      </c>
      <c r="N11" s="12">
        <v>5.5</v>
      </c>
      <c r="O11" s="8"/>
      <c r="P11" s="7" t="s">
        <v>723</v>
      </c>
      <c r="Q11" s="12">
        <v>7</v>
      </c>
      <c r="R11" s="24">
        <v>3</v>
      </c>
      <c r="S11" s="23" t="s">
        <v>715</v>
      </c>
      <c r="T11" s="46">
        <v>6.5</v>
      </c>
      <c r="U11" s="51"/>
      <c r="V11" s="7" t="s">
        <v>404</v>
      </c>
      <c r="W11" s="46">
        <v>5.5</v>
      </c>
      <c r="X11" s="47"/>
    </row>
    <row r="12" spans="1:24" ht="15.75">
      <c r="A12" s="23"/>
      <c r="B12" s="12"/>
      <c r="C12" s="8"/>
      <c r="D12" s="7"/>
      <c r="E12" s="12"/>
      <c r="F12" s="24"/>
      <c r="G12" s="150"/>
      <c r="H12" s="12"/>
      <c r="I12" s="8"/>
      <c r="J12" s="7"/>
      <c r="K12" s="12"/>
      <c r="L12" s="24"/>
      <c r="M12" s="23"/>
      <c r="N12" s="12"/>
      <c r="O12" s="8"/>
      <c r="P12" s="7"/>
      <c r="Q12" s="12"/>
      <c r="R12" s="24"/>
      <c r="S12" s="23"/>
      <c r="T12" s="46"/>
      <c r="U12" s="51"/>
      <c r="V12" s="7"/>
      <c r="W12" s="46"/>
      <c r="X12" s="47"/>
    </row>
    <row r="13" spans="1:24" ht="15.75">
      <c r="A13" s="23" t="s">
        <v>15</v>
      </c>
      <c r="B13" s="12">
        <v>6.5</v>
      </c>
      <c r="C13" s="8">
        <v>3</v>
      </c>
      <c r="D13" s="7" t="s">
        <v>295</v>
      </c>
      <c r="E13" s="12">
        <v>6.5</v>
      </c>
      <c r="F13" s="24">
        <v>3</v>
      </c>
      <c r="G13" s="150" t="s">
        <v>244</v>
      </c>
      <c r="H13" s="12">
        <v>5</v>
      </c>
      <c r="I13" s="8"/>
      <c r="J13" s="7" t="s">
        <v>442</v>
      </c>
      <c r="K13" s="12">
        <v>7</v>
      </c>
      <c r="L13" s="24">
        <v>7</v>
      </c>
      <c r="M13" s="23" t="s">
        <v>453</v>
      </c>
      <c r="N13" s="12">
        <v>6</v>
      </c>
      <c r="O13" s="8"/>
      <c r="P13" s="7" t="s">
        <v>546</v>
      </c>
      <c r="Q13" s="12">
        <v>4.5</v>
      </c>
      <c r="R13" s="24"/>
      <c r="S13" s="23" t="s">
        <v>716</v>
      </c>
      <c r="T13" s="46">
        <v>5.5</v>
      </c>
      <c r="U13" s="51"/>
      <c r="V13" s="106" t="s">
        <v>499</v>
      </c>
      <c r="W13" s="201"/>
      <c r="X13" s="202"/>
    </row>
    <row r="14" spans="1:24" ht="15.75">
      <c r="A14" s="23" t="s">
        <v>485</v>
      </c>
      <c r="B14" s="12">
        <v>5</v>
      </c>
      <c r="C14" s="8">
        <v>-3</v>
      </c>
      <c r="D14" s="7" t="s">
        <v>496</v>
      </c>
      <c r="E14" s="12">
        <v>7.5</v>
      </c>
      <c r="F14" s="24">
        <v>6</v>
      </c>
      <c r="G14" s="150" t="s">
        <v>685</v>
      </c>
      <c r="H14" s="12">
        <v>5.5</v>
      </c>
      <c r="I14" s="8"/>
      <c r="J14" s="7" t="s">
        <v>446</v>
      </c>
      <c r="K14" s="12">
        <v>5.5</v>
      </c>
      <c r="L14" s="24"/>
      <c r="M14" s="23" t="s">
        <v>317</v>
      </c>
      <c r="N14" s="12">
        <v>6.5</v>
      </c>
      <c r="O14" s="8"/>
      <c r="P14" s="7" t="s">
        <v>523</v>
      </c>
      <c r="Q14" s="12">
        <v>6.5</v>
      </c>
      <c r="R14" s="24"/>
      <c r="S14" s="23" t="s">
        <v>664</v>
      </c>
      <c r="T14" s="46">
        <v>6.5</v>
      </c>
      <c r="U14" s="51"/>
      <c r="V14" s="7" t="s">
        <v>405</v>
      </c>
      <c r="W14" s="46">
        <v>7</v>
      </c>
      <c r="X14" s="47">
        <v>1</v>
      </c>
    </row>
    <row r="15" spans="1:24" ht="15.75">
      <c r="A15" s="23" t="s">
        <v>24</v>
      </c>
      <c r="B15" s="12">
        <v>5</v>
      </c>
      <c r="C15" s="8"/>
      <c r="D15" s="7" t="s">
        <v>689</v>
      </c>
      <c r="E15" s="12">
        <v>7</v>
      </c>
      <c r="F15" s="24">
        <v>6</v>
      </c>
      <c r="G15" s="150" t="s">
        <v>684</v>
      </c>
      <c r="H15" s="12">
        <v>6.5</v>
      </c>
      <c r="I15" s="8">
        <v>1</v>
      </c>
      <c r="J15" s="7" t="s">
        <v>713</v>
      </c>
      <c r="K15" s="12">
        <v>6.5</v>
      </c>
      <c r="L15" s="24">
        <v>3</v>
      </c>
      <c r="M15" s="23" t="s">
        <v>455</v>
      </c>
      <c r="N15" s="12">
        <v>5.5</v>
      </c>
      <c r="O15" s="8"/>
      <c r="P15" s="7" t="s">
        <v>471</v>
      </c>
      <c r="Q15" s="12">
        <v>7</v>
      </c>
      <c r="R15" s="24">
        <v>4</v>
      </c>
      <c r="S15" s="23" t="s">
        <v>665</v>
      </c>
      <c r="T15" s="46">
        <v>6</v>
      </c>
      <c r="U15" s="51"/>
      <c r="V15" s="7" t="s">
        <v>413</v>
      </c>
      <c r="W15" s="46">
        <v>7</v>
      </c>
      <c r="X15" s="47">
        <v>3.5</v>
      </c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48"/>
      <c r="X16" s="45"/>
    </row>
    <row r="17" spans="1:24" ht="15.75">
      <c r="A17" s="36" t="s">
        <v>705</v>
      </c>
      <c r="B17" s="37">
        <v>6.5</v>
      </c>
      <c r="C17" s="38"/>
      <c r="D17" s="39"/>
      <c r="E17" s="37"/>
      <c r="F17" s="40"/>
      <c r="G17" s="105" t="s">
        <v>242</v>
      </c>
      <c r="H17" s="37">
        <v>5</v>
      </c>
      <c r="I17" s="38"/>
      <c r="J17" s="39" t="s">
        <v>554</v>
      </c>
      <c r="K17" s="37">
        <v>5.5</v>
      </c>
      <c r="L17" s="40"/>
      <c r="M17" s="36" t="s">
        <v>213</v>
      </c>
      <c r="N17" s="37">
        <v>5</v>
      </c>
      <c r="O17" s="38"/>
      <c r="P17" s="39"/>
      <c r="Q17" s="37"/>
      <c r="R17" s="40"/>
      <c r="S17" s="36" t="s">
        <v>258</v>
      </c>
      <c r="T17" s="37">
        <v>6</v>
      </c>
      <c r="U17" s="38"/>
      <c r="V17" s="39"/>
      <c r="W17" s="49"/>
      <c r="X17" s="50"/>
    </row>
    <row r="18" spans="1:24" ht="15.75">
      <c r="A18" s="36"/>
      <c r="B18" s="37"/>
      <c r="C18" s="38"/>
      <c r="D18" s="39"/>
      <c r="E18" s="37"/>
      <c r="F18" s="40"/>
      <c r="G18" s="41"/>
      <c r="H18" s="37"/>
      <c r="I18" s="38"/>
      <c r="J18" s="39" t="s">
        <v>349</v>
      </c>
      <c r="K18" s="37">
        <v>5.5</v>
      </c>
      <c r="L18" s="40"/>
      <c r="M18" s="36" t="s">
        <v>199</v>
      </c>
      <c r="N18" s="37">
        <v>6.5</v>
      </c>
      <c r="O18" s="38">
        <v>-0.5</v>
      </c>
      <c r="P18" s="39"/>
      <c r="Q18" s="37"/>
      <c r="R18" s="40"/>
      <c r="S18" s="36"/>
      <c r="T18" s="49"/>
      <c r="U18" s="53"/>
      <c r="V18" s="39"/>
      <c r="W18" s="49"/>
      <c r="X18" s="5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38"/>
      <c r="J19" s="39" t="s">
        <v>357</v>
      </c>
      <c r="K19" s="37">
        <v>6.5</v>
      </c>
      <c r="L19" s="4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49"/>
      <c r="X19" s="50"/>
    </row>
    <row r="20" spans="1:24" ht="15.75">
      <c r="A20" s="108"/>
      <c r="B20" s="109"/>
      <c r="C20" s="110"/>
      <c r="D20" s="108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22"/>
      <c r="T20" s="109"/>
      <c r="U20" s="114"/>
      <c r="V20" s="108"/>
      <c r="W20" s="109"/>
      <c r="X20" s="112"/>
    </row>
    <row r="21" spans="1:24" ht="15.75">
      <c r="A21" s="108"/>
      <c r="B21" s="109"/>
      <c r="C21" s="110"/>
      <c r="D21" s="108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22"/>
      <c r="T21" s="109"/>
      <c r="U21" s="114"/>
      <c r="V21" s="108"/>
      <c r="W21" s="109"/>
      <c r="X21" s="112"/>
    </row>
    <row r="22" spans="1:24" ht="12.75">
      <c r="A22" s="26" t="s">
        <v>379</v>
      </c>
      <c r="B22" s="196"/>
      <c r="C22" s="197"/>
      <c r="D22" s="11" t="s">
        <v>273</v>
      </c>
      <c r="E22" s="10">
        <v>5.5</v>
      </c>
      <c r="F22" s="25">
        <v>-1</v>
      </c>
      <c r="G22" s="10" t="s">
        <v>223</v>
      </c>
      <c r="H22" s="196"/>
      <c r="I22" s="197"/>
      <c r="J22" s="11" t="s">
        <v>445</v>
      </c>
      <c r="K22" s="10"/>
      <c r="L22" s="25">
        <v>-1</v>
      </c>
      <c r="M22" s="26" t="s">
        <v>198</v>
      </c>
      <c r="N22" s="10"/>
      <c r="O22" s="9"/>
      <c r="P22" s="11" t="s">
        <v>724</v>
      </c>
      <c r="Q22" s="10"/>
      <c r="R22" s="25"/>
      <c r="S22" s="26" t="s">
        <v>644</v>
      </c>
      <c r="T22" s="10"/>
      <c r="U22" s="9"/>
      <c r="V22" s="11" t="s">
        <v>397</v>
      </c>
      <c r="W22" s="211"/>
      <c r="X22" s="213"/>
    </row>
    <row r="23" spans="1:24" ht="12.75">
      <c r="A23" s="26" t="s">
        <v>9</v>
      </c>
      <c r="B23" s="10">
        <v>6</v>
      </c>
      <c r="C23" s="9">
        <v>3</v>
      </c>
      <c r="D23" s="11" t="s">
        <v>276</v>
      </c>
      <c r="E23" s="10">
        <v>7</v>
      </c>
      <c r="F23" s="25"/>
      <c r="G23" s="10" t="s">
        <v>717</v>
      </c>
      <c r="H23" s="10"/>
      <c r="I23" s="9">
        <v>3</v>
      </c>
      <c r="J23" s="11" t="s">
        <v>714</v>
      </c>
      <c r="K23" s="10"/>
      <c r="L23" s="25"/>
      <c r="M23" s="26" t="s">
        <v>562</v>
      </c>
      <c r="N23" s="10"/>
      <c r="O23" s="9"/>
      <c r="P23" s="11" t="s">
        <v>725</v>
      </c>
      <c r="Q23" s="10"/>
      <c r="R23" s="25"/>
      <c r="S23" s="26" t="s">
        <v>425</v>
      </c>
      <c r="T23" s="10"/>
      <c r="U23" s="9">
        <v>3</v>
      </c>
      <c r="V23" s="11" t="s">
        <v>414</v>
      </c>
      <c r="W23" s="211"/>
      <c r="X23" s="213"/>
    </row>
    <row r="24" spans="1:24" ht="12.75">
      <c r="A24" s="26" t="s">
        <v>705</v>
      </c>
      <c r="B24" s="10">
        <v>6.5</v>
      </c>
      <c r="C24" s="9"/>
      <c r="D24" s="11" t="s">
        <v>319</v>
      </c>
      <c r="E24" s="10">
        <v>6.5</v>
      </c>
      <c r="F24" s="25">
        <v>-0.5</v>
      </c>
      <c r="G24" s="10" t="s">
        <v>247</v>
      </c>
      <c r="H24" s="10"/>
      <c r="I24" s="9"/>
      <c r="J24" s="11" t="s">
        <v>443</v>
      </c>
      <c r="K24" s="10"/>
      <c r="L24" s="25"/>
      <c r="M24" s="26" t="s">
        <v>454</v>
      </c>
      <c r="N24" s="10"/>
      <c r="O24" s="9">
        <v>3</v>
      </c>
      <c r="P24" s="11" t="s">
        <v>563</v>
      </c>
      <c r="Q24" s="10"/>
      <c r="R24" s="25"/>
      <c r="S24" s="26" t="s">
        <v>427</v>
      </c>
      <c r="T24" s="10"/>
      <c r="U24" s="9"/>
      <c r="V24" s="11" t="s">
        <v>407</v>
      </c>
      <c r="W24" s="54">
        <v>5</v>
      </c>
      <c r="X24" s="126">
        <v>-0.5</v>
      </c>
    </row>
    <row r="25" spans="1:24" ht="12.75">
      <c r="A25" s="26" t="s">
        <v>706</v>
      </c>
      <c r="B25" s="10">
        <v>5.5</v>
      </c>
      <c r="C25" s="9"/>
      <c r="D25" s="11" t="s">
        <v>283</v>
      </c>
      <c r="E25" s="10">
        <v>8</v>
      </c>
      <c r="F25" s="25">
        <v>3</v>
      </c>
      <c r="G25" s="10" t="s">
        <v>242</v>
      </c>
      <c r="H25" s="10">
        <v>5</v>
      </c>
      <c r="I25" s="9"/>
      <c r="J25" s="11" t="s">
        <v>439</v>
      </c>
      <c r="K25" s="10">
        <v>6.5</v>
      </c>
      <c r="L25" s="25"/>
      <c r="M25" s="26" t="s">
        <v>213</v>
      </c>
      <c r="N25" s="10">
        <v>5</v>
      </c>
      <c r="O25" s="9"/>
      <c r="P25" s="11" t="s">
        <v>468</v>
      </c>
      <c r="Q25" s="10"/>
      <c r="R25" s="25"/>
      <c r="S25" s="26" t="s">
        <v>421</v>
      </c>
      <c r="T25" s="10"/>
      <c r="U25" s="9">
        <v>3</v>
      </c>
      <c r="V25" s="11" t="s">
        <v>402</v>
      </c>
      <c r="W25" s="54"/>
      <c r="X25" s="126">
        <v>1</v>
      </c>
    </row>
    <row r="26" spans="1:24" ht="12.75">
      <c r="A26" s="26" t="s">
        <v>512</v>
      </c>
      <c r="B26" s="10">
        <v>6.5</v>
      </c>
      <c r="C26" s="9"/>
      <c r="D26" s="11" t="s">
        <v>286</v>
      </c>
      <c r="E26" s="10">
        <v>6</v>
      </c>
      <c r="F26" s="25"/>
      <c r="G26" s="10" t="s">
        <v>681</v>
      </c>
      <c r="H26" s="10"/>
      <c r="I26" s="9"/>
      <c r="J26" s="11" t="s">
        <v>448</v>
      </c>
      <c r="K26" s="10"/>
      <c r="L26" s="25"/>
      <c r="M26" s="26" t="s">
        <v>639</v>
      </c>
      <c r="N26" s="196"/>
      <c r="O26" s="197"/>
      <c r="P26" s="11" t="s">
        <v>478</v>
      </c>
      <c r="Q26" s="10"/>
      <c r="R26" s="25"/>
      <c r="S26" s="26" t="s">
        <v>429</v>
      </c>
      <c r="T26" s="10"/>
      <c r="U26" s="9"/>
      <c r="V26" s="11" t="s">
        <v>498</v>
      </c>
      <c r="W26" s="54"/>
      <c r="X26" s="126"/>
    </row>
    <row r="27" spans="1:24" ht="12.75">
      <c r="A27" s="26" t="s">
        <v>7</v>
      </c>
      <c r="B27" s="10">
        <v>4.5</v>
      </c>
      <c r="C27" s="9">
        <v>-0.5</v>
      </c>
      <c r="D27" s="11" t="s">
        <v>687</v>
      </c>
      <c r="E27" s="10">
        <v>5.5</v>
      </c>
      <c r="F27" s="25"/>
      <c r="G27" s="10" t="s">
        <v>232</v>
      </c>
      <c r="H27" s="10"/>
      <c r="I27" s="9"/>
      <c r="J27" s="11" t="s">
        <v>509</v>
      </c>
      <c r="K27" s="10">
        <v>5.5</v>
      </c>
      <c r="L27" s="25"/>
      <c r="M27" s="26" t="s">
        <v>199</v>
      </c>
      <c r="N27" s="10">
        <v>6.5</v>
      </c>
      <c r="O27" s="9">
        <v>-0.5</v>
      </c>
      <c r="P27" s="11" t="s">
        <v>524</v>
      </c>
      <c r="Q27" s="10"/>
      <c r="R27" s="25"/>
      <c r="S27" s="26" t="s">
        <v>582</v>
      </c>
      <c r="T27" s="196"/>
      <c r="U27" s="197"/>
      <c r="V27" s="11" t="s">
        <v>400</v>
      </c>
      <c r="W27" s="54"/>
      <c r="X27" s="126"/>
    </row>
    <row r="28" spans="1:24" ht="13.5" thickBot="1">
      <c r="A28" s="27" t="s">
        <v>378</v>
      </c>
      <c r="B28" s="207"/>
      <c r="C28" s="209"/>
      <c r="D28" s="28" t="s">
        <v>293</v>
      </c>
      <c r="E28" s="31">
        <v>5</v>
      </c>
      <c r="F28" s="30"/>
      <c r="G28" s="31" t="s">
        <v>679</v>
      </c>
      <c r="H28" s="31"/>
      <c r="I28" s="29"/>
      <c r="J28" s="28" t="s">
        <v>726</v>
      </c>
      <c r="K28" s="31">
        <v>5.5</v>
      </c>
      <c r="L28" s="30"/>
      <c r="M28" s="104" t="s">
        <v>569</v>
      </c>
      <c r="N28" s="31"/>
      <c r="O28" s="29"/>
      <c r="P28" s="28" t="s">
        <v>473</v>
      </c>
      <c r="Q28" s="31"/>
      <c r="R28" s="30"/>
      <c r="S28" s="27" t="s">
        <v>432</v>
      </c>
      <c r="T28" s="31">
        <v>6</v>
      </c>
      <c r="U28" s="29"/>
      <c r="V28" s="28" t="s">
        <v>560</v>
      </c>
      <c r="W28" s="56"/>
      <c r="X28" s="127"/>
    </row>
    <row r="29" spans="1:24" ht="16.5" thickBot="1">
      <c r="A29" s="128" t="s">
        <v>0</v>
      </c>
      <c r="B29" s="138">
        <f>SUM(B2:C20)</f>
        <v>70</v>
      </c>
      <c r="C29" s="4"/>
      <c r="D29" s="128" t="s">
        <v>0</v>
      </c>
      <c r="E29" s="136">
        <f>SUM(E2:F20)</f>
        <v>89</v>
      </c>
      <c r="F29" s="4"/>
      <c r="G29" s="128" t="s">
        <v>0</v>
      </c>
      <c r="H29" s="136">
        <f>SUM(H2:H19)+SUM(I2:I19)</f>
        <v>60.5</v>
      </c>
      <c r="I29" s="4"/>
      <c r="J29" s="128" t="s">
        <v>0</v>
      </c>
      <c r="K29" s="136">
        <f>SUM(K2:L20)</f>
        <v>82</v>
      </c>
      <c r="L29" s="63"/>
      <c r="M29" s="128" t="s">
        <v>0</v>
      </c>
      <c r="N29" s="136">
        <f>SUM(N2:N19)+SUM(O2:O19)</f>
        <v>59.5</v>
      </c>
      <c r="O29" s="63"/>
      <c r="P29" s="128" t="s">
        <v>0</v>
      </c>
      <c r="Q29" s="136">
        <f>SUM(Q2:R20)</f>
        <v>67.5</v>
      </c>
      <c r="R29" s="63"/>
      <c r="S29" s="128" t="s">
        <v>0</v>
      </c>
      <c r="T29" s="143">
        <f>SUM(T2:T19)+SUM(U2:U19)</f>
        <v>65</v>
      </c>
      <c r="U29" s="63"/>
      <c r="V29" s="128" t="s">
        <v>0</v>
      </c>
      <c r="W29" s="139">
        <f>SUM(W2:X20)</f>
        <v>68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4</v>
      </c>
      <c r="F30" s="4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3</v>
      </c>
      <c r="L30" s="63"/>
      <c r="M30" s="3" t="s">
        <v>1</v>
      </c>
      <c r="N30" s="1">
        <f>IF(ISERROR(FLOOR(PRODUCT(SUM(N29,-60),1/6),1)),0,FLOOR(PRODUCT(SUM(N29,-60),1/6),1))</f>
        <v>0</v>
      </c>
      <c r="O30" s="63"/>
      <c r="P30" s="3" t="s">
        <v>1</v>
      </c>
      <c r="Q30" s="1">
        <f>IF(ISERROR(FLOOR(PRODUCT(SUM(Q29,-60),1/6),1)),0,FLOOR(PRODUCT(SUM(Q29,-60),1/6),1))</f>
        <v>1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1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S1</f>
        <v>Shooters</v>
      </c>
      <c r="B32" s="14">
        <f>T30</f>
        <v>0</v>
      </c>
      <c r="C32" s="16"/>
      <c r="D32" s="14" t="str">
        <f>M1</f>
        <v>Calzini</v>
      </c>
      <c r="E32" s="15">
        <f>N30</f>
        <v>0</v>
      </c>
      <c r="F32" s="5"/>
      <c r="G32" s="14" t="str">
        <f>A1</f>
        <v>Euskal Herria</v>
      </c>
      <c r="H32" s="15">
        <f>B30</f>
        <v>1</v>
      </c>
      <c r="I32" s="16"/>
      <c r="J32" s="121" t="str">
        <f>J1</f>
        <v>NcT</v>
      </c>
      <c r="K32" s="14">
        <f>K30</f>
        <v>3</v>
      </c>
      <c r="L32" s="5"/>
      <c r="M32" s="5"/>
      <c r="N32" s="5"/>
      <c r="O32" s="16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4" t="str">
        <f>V1</f>
        <v>L.S.D.</v>
      </c>
      <c r="B33" s="18">
        <f>W30</f>
        <v>1</v>
      </c>
      <c r="C33" s="16"/>
      <c r="D33" s="17" t="str">
        <f>P1</f>
        <v>Forza Silvio</v>
      </c>
      <c r="E33" s="14">
        <f>Q30</f>
        <v>1</v>
      </c>
      <c r="F33" s="5"/>
      <c r="G33" s="121" t="str">
        <f>D1</f>
        <v>Gente Felice</v>
      </c>
      <c r="H33" s="14">
        <f>E30</f>
        <v>4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X34"/>
  <sheetViews>
    <sheetView zoomScale="75" zoomScaleNormal="75" workbookViewId="0" topLeftCell="A1">
      <selection activeCell="K9" sqref="K9"/>
    </sheetView>
  </sheetViews>
  <sheetFormatPr defaultColWidth="9.140625" defaultRowHeight="12.75"/>
  <cols>
    <col min="1" max="1" width="23.00390625" style="0" customWidth="1"/>
    <col min="4" max="4" width="22.8515625" style="0" customWidth="1"/>
    <col min="7" max="7" width="18.28125" style="0" customWidth="1"/>
    <col min="10" max="10" width="18.28125" style="0" customWidth="1"/>
    <col min="13" max="13" width="18.140625" style="0" customWidth="1"/>
    <col min="16" max="16" width="18.140625" style="0" customWidth="1"/>
    <col min="19" max="19" width="18.28125" style="0" customWidth="1"/>
    <col min="22" max="22" width="18.42187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Squadre!I1</f>
        <v>Amici di Mohammed</v>
      </c>
      <c r="E1" s="59"/>
      <c r="F1" s="62"/>
      <c r="G1" s="58" t="str">
        <f>Squadre!E1</f>
        <v>Calzini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Squadre!M32</f>
        <v>NcT</v>
      </c>
      <c r="Q1" s="59"/>
      <c r="R1" s="62"/>
      <c r="S1" s="58" t="str">
        <f>Squadre!E32</f>
        <v>Forza Silvio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156</v>
      </c>
      <c r="B2" s="12">
        <v>5</v>
      </c>
      <c r="C2" s="8">
        <v>-1</v>
      </c>
      <c r="D2" s="150" t="s">
        <v>588</v>
      </c>
      <c r="E2" s="12">
        <v>6.5</v>
      </c>
      <c r="F2" s="24"/>
      <c r="G2" s="23" t="s">
        <v>547</v>
      </c>
      <c r="H2" s="12">
        <v>5.5</v>
      </c>
      <c r="I2" s="8">
        <v>-2</v>
      </c>
      <c r="J2" s="7" t="s">
        <v>740</v>
      </c>
      <c r="K2" s="46">
        <v>6</v>
      </c>
      <c r="L2" s="47"/>
      <c r="M2" s="23" t="s">
        <v>271</v>
      </c>
      <c r="N2" s="12"/>
      <c r="O2" s="8"/>
      <c r="P2" s="7" t="s">
        <v>434</v>
      </c>
      <c r="Q2" s="12"/>
      <c r="R2" s="24"/>
      <c r="S2" s="23" t="s">
        <v>724</v>
      </c>
      <c r="T2" s="12"/>
      <c r="U2" s="8"/>
      <c r="V2" s="7" t="s">
        <v>408</v>
      </c>
      <c r="W2" s="46"/>
      <c r="X2" s="47"/>
    </row>
    <row r="3" spans="1:24" ht="15.75">
      <c r="A3" s="23"/>
      <c r="B3" s="12"/>
      <c r="C3" s="8"/>
      <c r="D3" s="150"/>
      <c r="E3" s="12"/>
      <c r="F3" s="24"/>
      <c r="G3" s="23"/>
      <c r="H3" s="12"/>
      <c r="I3" s="8"/>
      <c r="J3" s="7"/>
      <c r="K3" s="46"/>
      <c r="L3" s="47"/>
      <c r="M3" s="23"/>
      <c r="N3" s="12"/>
      <c r="O3" s="8"/>
      <c r="P3" s="7"/>
      <c r="Q3" s="12"/>
      <c r="R3" s="24"/>
      <c r="S3" s="23"/>
      <c r="T3" s="12"/>
      <c r="U3" s="8"/>
      <c r="V3" s="7"/>
      <c r="W3" s="46"/>
      <c r="X3" s="47"/>
    </row>
    <row r="4" spans="1:24" ht="15.75">
      <c r="A4" s="23" t="s">
        <v>166</v>
      </c>
      <c r="B4" s="12">
        <v>6</v>
      </c>
      <c r="C4" s="8"/>
      <c r="D4" s="150" t="s">
        <v>718</v>
      </c>
      <c r="E4" s="12">
        <v>6</v>
      </c>
      <c r="F4" s="24"/>
      <c r="G4" s="23" t="s">
        <v>202</v>
      </c>
      <c r="H4" s="12">
        <v>6.5</v>
      </c>
      <c r="I4" s="8">
        <v>1</v>
      </c>
      <c r="J4" s="7" t="s">
        <v>656</v>
      </c>
      <c r="K4" s="46">
        <v>6</v>
      </c>
      <c r="L4" s="47"/>
      <c r="M4" s="23" t="s">
        <v>686</v>
      </c>
      <c r="N4" s="12"/>
      <c r="O4" s="8"/>
      <c r="P4" s="7" t="s">
        <v>507</v>
      </c>
      <c r="Q4" s="12"/>
      <c r="R4" s="24"/>
      <c r="S4" s="23" t="s">
        <v>467</v>
      </c>
      <c r="T4" s="12"/>
      <c r="U4" s="8"/>
      <c r="V4" s="7" t="s">
        <v>708</v>
      </c>
      <c r="W4" s="46"/>
      <c r="X4" s="47"/>
    </row>
    <row r="5" spans="1:24" ht="15.75">
      <c r="A5" s="23" t="s">
        <v>667</v>
      </c>
      <c r="B5" s="12">
        <v>6.5</v>
      </c>
      <c r="C5" s="8"/>
      <c r="D5" s="150" t="s">
        <v>230</v>
      </c>
      <c r="E5" s="12">
        <v>7</v>
      </c>
      <c r="F5" s="24">
        <v>2.5</v>
      </c>
      <c r="G5" s="23" t="s">
        <v>548</v>
      </c>
      <c r="H5" s="12">
        <v>6</v>
      </c>
      <c r="I5" s="8"/>
      <c r="J5" s="106" t="s">
        <v>657</v>
      </c>
      <c r="K5" s="201"/>
      <c r="L5" s="202"/>
      <c r="M5" s="23" t="s">
        <v>278</v>
      </c>
      <c r="N5" s="12"/>
      <c r="O5" s="8"/>
      <c r="P5" s="7" t="s">
        <v>435</v>
      </c>
      <c r="Q5" s="12"/>
      <c r="R5" s="24"/>
      <c r="S5" s="23" t="s">
        <v>476</v>
      </c>
      <c r="T5" s="12"/>
      <c r="U5" s="8"/>
      <c r="V5" s="7" t="s">
        <v>409</v>
      </c>
      <c r="W5" s="46"/>
      <c r="X5" s="47"/>
    </row>
    <row r="6" spans="1:24" ht="15.75">
      <c r="A6" s="23" t="s">
        <v>733</v>
      </c>
      <c r="B6" s="12">
        <v>5</v>
      </c>
      <c r="C6" s="8">
        <v>-0.5</v>
      </c>
      <c r="D6" s="150" t="s">
        <v>654</v>
      </c>
      <c r="E6" s="12">
        <v>6</v>
      </c>
      <c r="F6" s="24"/>
      <c r="G6" s="23" t="s">
        <v>305</v>
      </c>
      <c r="H6" s="12">
        <v>6</v>
      </c>
      <c r="I6" s="8"/>
      <c r="J6" s="7" t="s">
        <v>741</v>
      </c>
      <c r="K6" s="46">
        <v>6</v>
      </c>
      <c r="L6" s="47"/>
      <c r="M6" s="23" t="s">
        <v>274</v>
      </c>
      <c r="N6" s="12"/>
      <c r="O6" s="8"/>
      <c r="P6" s="7" t="s">
        <v>638</v>
      </c>
      <c r="Q6" s="12"/>
      <c r="R6" s="24"/>
      <c r="S6" s="23" t="s">
        <v>475</v>
      </c>
      <c r="T6" s="12"/>
      <c r="U6" s="8"/>
      <c r="V6" s="7" t="s">
        <v>399</v>
      </c>
      <c r="W6" s="46"/>
      <c r="X6" s="47"/>
    </row>
    <row r="7" spans="1:24" ht="15.75">
      <c r="A7" s="23"/>
      <c r="B7" s="12"/>
      <c r="C7" s="8"/>
      <c r="D7" s="150" t="s">
        <v>571</v>
      </c>
      <c r="E7" s="12">
        <v>6</v>
      </c>
      <c r="F7" s="24"/>
      <c r="G7" s="23"/>
      <c r="H7" s="12"/>
      <c r="I7" s="8"/>
      <c r="J7" s="7" t="s">
        <v>742</v>
      </c>
      <c r="K7" s="46">
        <v>4.5</v>
      </c>
      <c r="L7" s="47">
        <v>-0.5</v>
      </c>
      <c r="M7" s="23" t="s">
        <v>276</v>
      </c>
      <c r="N7" s="12"/>
      <c r="O7" s="8"/>
      <c r="P7" s="7"/>
      <c r="Q7" s="12"/>
      <c r="R7" s="24"/>
      <c r="S7" s="23"/>
      <c r="T7" s="12"/>
      <c r="U7" s="8"/>
      <c r="V7" s="7"/>
      <c r="W7" s="46"/>
      <c r="X7" s="47"/>
    </row>
    <row r="8" spans="1:24" ht="15.75">
      <c r="A8" s="23" t="s">
        <v>179</v>
      </c>
      <c r="B8" s="12">
        <v>6</v>
      </c>
      <c r="C8" s="8">
        <v>3</v>
      </c>
      <c r="D8" s="150"/>
      <c r="E8" s="12"/>
      <c r="F8" s="24"/>
      <c r="G8" s="23" t="s">
        <v>212</v>
      </c>
      <c r="H8" s="12">
        <v>5.5</v>
      </c>
      <c r="I8" s="8"/>
      <c r="J8" s="7"/>
      <c r="K8" s="46"/>
      <c r="L8" s="47"/>
      <c r="M8" s="23"/>
      <c r="N8" s="12"/>
      <c r="O8" s="8"/>
      <c r="P8" s="7" t="s">
        <v>596</v>
      </c>
      <c r="Q8" s="12"/>
      <c r="R8" s="24"/>
      <c r="S8" s="23" t="s">
        <v>728</v>
      </c>
      <c r="T8" s="12"/>
      <c r="U8" s="8"/>
      <c r="V8" s="7" t="s">
        <v>402</v>
      </c>
      <c r="W8" s="46"/>
      <c r="X8" s="47"/>
    </row>
    <row r="9" spans="1:24" ht="15.75">
      <c r="A9" s="23" t="s">
        <v>181</v>
      </c>
      <c r="B9" s="12">
        <v>6</v>
      </c>
      <c r="C9" s="8"/>
      <c r="D9" s="150" t="s">
        <v>241</v>
      </c>
      <c r="E9" s="12">
        <v>6</v>
      </c>
      <c r="F9" s="24"/>
      <c r="G9" s="23" t="s">
        <v>211</v>
      </c>
      <c r="H9" s="12">
        <v>5</v>
      </c>
      <c r="I9" s="8"/>
      <c r="J9" s="7" t="s">
        <v>662</v>
      </c>
      <c r="K9" s="46"/>
      <c r="L9" s="47"/>
      <c r="M9" s="23" t="s">
        <v>239</v>
      </c>
      <c r="N9" s="12"/>
      <c r="O9" s="8"/>
      <c r="P9" s="7" t="s">
        <v>438</v>
      </c>
      <c r="Q9" s="12"/>
      <c r="R9" s="24"/>
      <c r="S9" s="23" t="s">
        <v>469</v>
      </c>
      <c r="T9" s="12"/>
      <c r="U9" s="8"/>
      <c r="V9" s="7" t="s">
        <v>411</v>
      </c>
      <c r="W9" s="46"/>
      <c r="X9" s="47"/>
    </row>
    <row r="10" spans="1:24" ht="15.75">
      <c r="A10" s="23" t="s">
        <v>174</v>
      </c>
      <c r="B10" s="12">
        <v>5</v>
      </c>
      <c r="C10" s="8"/>
      <c r="D10" s="150" t="s">
        <v>243</v>
      </c>
      <c r="E10" s="12">
        <v>6</v>
      </c>
      <c r="F10" s="24"/>
      <c r="G10" s="23" t="s">
        <v>214</v>
      </c>
      <c r="H10" s="12">
        <v>7.5</v>
      </c>
      <c r="I10" s="8">
        <v>1</v>
      </c>
      <c r="J10" s="7" t="s">
        <v>661</v>
      </c>
      <c r="K10" s="46"/>
      <c r="L10" s="47"/>
      <c r="M10" s="23" t="s">
        <v>287</v>
      </c>
      <c r="N10" s="12"/>
      <c r="O10" s="8"/>
      <c r="P10" s="7" t="s">
        <v>508</v>
      </c>
      <c r="Q10" s="12"/>
      <c r="R10" s="24"/>
      <c r="S10" s="23" t="s">
        <v>723</v>
      </c>
      <c r="T10" s="12"/>
      <c r="U10" s="8"/>
      <c r="V10" s="7" t="s">
        <v>709</v>
      </c>
      <c r="W10" s="46"/>
      <c r="X10" s="47"/>
    </row>
    <row r="11" spans="1:24" ht="15.75">
      <c r="A11" s="23" t="s">
        <v>669</v>
      </c>
      <c r="B11" s="12">
        <v>5.5</v>
      </c>
      <c r="C11" s="8"/>
      <c r="D11" s="220" t="s">
        <v>238</v>
      </c>
      <c r="E11" s="203"/>
      <c r="F11" s="216"/>
      <c r="G11" s="23" t="s">
        <v>213</v>
      </c>
      <c r="H11" s="12">
        <v>5.5</v>
      </c>
      <c r="I11" s="8"/>
      <c r="J11" s="7" t="s">
        <v>659</v>
      </c>
      <c r="K11" s="46"/>
      <c r="L11" s="47"/>
      <c r="M11" s="23" t="s">
        <v>268</v>
      </c>
      <c r="N11" s="12"/>
      <c r="O11" s="8"/>
      <c r="P11" s="7" t="s">
        <v>712</v>
      </c>
      <c r="Q11" s="12"/>
      <c r="R11" s="24"/>
      <c r="S11" s="23" t="s">
        <v>492</v>
      </c>
      <c r="T11" s="12"/>
      <c r="U11" s="8"/>
      <c r="V11" s="7" t="s">
        <v>404</v>
      </c>
      <c r="W11" s="46"/>
      <c r="X11" s="47"/>
    </row>
    <row r="12" spans="1:24" ht="15.75">
      <c r="A12" s="23"/>
      <c r="B12" s="12"/>
      <c r="C12" s="8"/>
      <c r="D12" s="150"/>
      <c r="E12" s="12"/>
      <c r="F12" s="24"/>
      <c r="G12" s="23"/>
      <c r="H12" s="12"/>
      <c r="I12" s="8"/>
      <c r="J12" s="7"/>
      <c r="K12" s="46"/>
      <c r="L12" s="47"/>
      <c r="M12" s="23"/>
      <c r="N12" s="12"/>
      <c r="O12" s="8"/>
      <c r="P12" s="7"/>
      <c r="Q12" s="12"/>
      <c r="R12" s="24"/>
      <c r="S12" s="23"/>
      <c r="T12" s="12"/>
      <c r="U12" s="8"/>
      <c r="V12" s="7"/>
      <c r="W12" s="46"/>
      <c r="X12" s="47"/>
    </row>
    <row r="13" spans="1:24" ht="15.75">
      <c r="A13" s="23" t="s">
        <v>189</v>
      </c>
      <c r="B13" s="12">
        <v>6</v>
      </c>
      <c r="C13" s="8">
        <v>3</v>
      </c>
      <c r="D13" s="150" t="s">
        <v>685</v>
      </c>
      <c r="E13" s="12">
        <v>6.5</v>
      </c>
      <c r="F13" s="24"/>
      <c r="G13" s="23" t="s">
        <v>453</v>
      </c>
      <c r="H13" s="12">
        <v>4</v>
      </c>
      <c r="I13" s="8">
        <v>-3</v>
      </c>
      <c r="J13" s="7" t="s">
        <v>716</v>
      </c>
      <c r="K13" s="46"/>
      <c r="L13" s="47"/>
      <c r="M13" s="23" t="s">
        <v>295</v>
      </c>
      <c r="N13" s="12"/>
      <c r="O13" s="8"/>
      <c r="P13" s="7" t="s">
        <v>442</v>
      </c>
      <c r="Q13" s="12"/>
      <c r="R13" s="24"/>
      <c r="S13" s="23" t="s">
        <v>471</v>
      </c>
      <c r="T13" s="12"/>
      <c r="U13" s="8"/>
      <c r="V13" s="7" t="s">
        <v>413</v>
      </c>
      <c r="W13" s="46"/>
      <c r="X13" s="47"/>
    </row>
    <row r="14" spans="1:24" ht="15.75">
      <c r="A14" s="23" t="s">
        <v>187</v>
      </c>
      <c r="B14" s="12">
        <v>7</v>
      </c>
      <c r="C14" s="8">
        <v>3</v>
      </c>
      <c r="D14" s="150" t="s">
        <v>244</v>
      </c>
      <c r="E14" s="12">
        <v>5</v>
      </c>
      <c r="F14" s="24"/>
      <c r="G14" s="23" t="s">
        <v>562</v>
      </c>
      <c r="H14" s="12">
        <v>6</v>
      </c>
      <c r="I14" s="8"/>
      <c r="J14" s="7" t="s">
        <v>664</v>
      </c>
      <c r="K14" s="46"/>
      <c r="L14" s="47"/>
      <c r="M14" s="23" t="s">
        <v>496</v>
      </c>
      <c r="N14" s="12"/>
      <c r="O14" s="8"/>
      <c r="P14" s="7" t="s">
        <v>446</v>
      </c>
      <c r="Q14" s="12"/>
      <c r="R14" s="24"/>
      <c r="S14" s="23" t="s">
        <v>524</v>
      </c>
      <c r="T14" s="12"/>
      <c r="U14" s="8"/>
      <c r="V14" s="7" t="s">
        <v>511</v>
      </c>
      <c r="W14" s="46"/>
      <c r="X14" s="47"/>
    </row>
    <row r="15" spans="1:24" ht="15.75">
      <c r="A15" s="23" t="s">
        <v>245</v>
      </c>
      <c r="B15" s="12">
        <v>6</v>
      </c>
      <c r="C15" s="8"/>
      <c r="D15" s="150" t="s">
        <v>248</v>
      </c>
      <c r="E15" s="12">
        <v>5</v>
      </c>
      <c r="F15" s="24">
        <v>-0.5</v>
      </c>
      <c r="G15" s="23" t="s">
        <v>454</v>
      </c>
      <c r="H15" s="12">
        <v>5</v>
      </c>
      <c r="I15" s="8">
        <v>-0.5</v>
      </c>
      <c r="J15" s="7" t="s">
        <v>665</v>
      </c>
      <c r="K15" s="46"/>
      <c r="L15" s="47"/>
      <c r="M15" s="23" t="s">
        <v>689</v>
      </c>
      <c r="N15" s="12"/>
      <c r="O15" s="8"/>
      <c r="P15" s="7" t="s">
        <v>713</v>
      </c>
      <c r="Q15" s="12"/>
      <c r="R15" s="24"/>
      <c r="S15" s="23" t="s">
        <v>523</v>
      </c>
      <c r="T15" s="12"/>
      <c r="U15" s="8"/>
      <c r="V15" s="7" t="s">
        <v>405</v>
      </c>
      <c r="W15" s="46"/>
      <c r="X15" s="47"/>
    </row>
    <row r="16" spans="1:24" ht="15.75">
      <c r="A16" s="32" t="s">
        <v>3</v>
      </c>
      <c r="B16" s="21"/>
      <c r="C16" s="22"/>
      <c r="D16" s="148" t="s">
        <v>3</v>
      </c>
      <c r="E16" s="21"/>
      <c r="F16" s="33"/>
      <c r="G16" s="32" t="s">
        <v>3</v>
      </c>
      <c r="H16" s="21"/>
      <c r="I16" s="22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48"/>
      <c r="X16" s="45"/>
    </row>
    <row r="17" spans="1:24" ht="15.75">
      <c r="A17" s="36"/>
      <c r="B17" s="37"/>
      <c r="C17" s="38"/>
      <c r="D17" s="156" t="s">
        <v>744</v>
      </c>
      <c r="E17" s="37">
        <v>6</v>
      </c>
      <c r="F17" s="40"/>
      <c r="G17" s="36"/>
      <c r="H17" s="37"/>
      <c r="I17" s="38"/>
      <c r="J17" s="39" t="s">
        <v>432</v>
      </c>
      <c r="K17" s="37">
        <v>6</v>
      </c>
      <c r="L17" s="40"/>
      <c r="M17" s="36"/>
      <c r="N17" s="37"/>
      <c r="O17" s="38"/>
      <c r="P17" s="39"/>
      <c r="Q17" s="37"/>
      <c r="R17" s="40"/>
      <c r="S17" s="36"/>
      <c r="T17" s="37"/>
      <c r="U17" s="38"/>
      <c r="V17" s="39"/>
      <c r="W17" s="49"/>
      <c r="X17" s="50"/>
    </row>
    <row r="18" spans="1:24" ht="15.75">
      <c r="A18" s="36"/>
      <c r="B18" s="37"/>
      <c r="C18" s="38"/>
      <c r="D18" s="42"/>
      <c r="E18" s="37"/>
      <c r="F18" s="40"/>
      <c r="G18" s="36"/>
      <c r="H18" s="37"/>
      <c r="I18" s="38"/>
      <c r="J18" s="39"/>
      <c r="K18" s="49"/>
      <c r="L18" s="50"/>
      <c r="M18" s="36"/>
      <c r="N18" s="37"/>
      <c r="O18" s="38"/>
      <c r="P18" s="39"/>
      <c r="Q18" s="37"/>
      <c r="R18" s="40"/>
      <c r="S18" s="36"/>
      <c r="T18" s="37"/>
      <c r="U18" s="38"/>
      <c r="V18" s="39"/>
      <c r="W18" s="49"/>
      <c r="X18" s="50"/>
    </row>
    <row r="19" spans="1:24" ht="15.75">
      <c r="A19" s="36"/>
      <c r="B19" s="37"/>
      <c r="C19" s="38"/>
      <c r="D19" s="42"/>
      <c r="E19" s="37"/>
      <c r="F19" s="40"/>
      <c r="G19" s="36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37"/>
      <c r="U19" s="38"/>
      <c r="V19" s="39"/>
      <c r="W19" s="49"/>
      <c r="X19" s="5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s="129" customFormat="1" ht="12.75">
      <c r="A22" s="26" t="s">
        <v>158</v>
      </c>
      <c r="B22" s="10"/>
      <c r="C22" s="9"/>
      <c r="D22" s="11" t="s">
        <v>223</v>
      </c>
      <c r="E22" s="10"/>
      <c r="F22" s="25"/>
      <c r="G22" s="26" t="s">
        <v>198</v>
      </c>
      <c r="H22" s="180"/>
      <c r="I22" s="9"/>
      <c r="J22" s="11" t="s">
        <v>433</v>
      </c>
      <c r="K22" s="10"/>
      <c r="L22" s="25"/>
      <c r="M22" s="26" t="s">
        <v>273</v>
      </c>
      <c r="N22" s="54"/>
      <c r="O22" s="55"/>
      <c r="P22" s="11" t="s">
        <v>445</v>
      </c>
      <c r="Q22" s="54"/>
      <c r="R22" s="126"/>
      <c r="S22" s="103" t="s">
        <v>522</v>
      </c>
      <c r="T22" s="10"/>
      <c r="U22" s="9"/>
      <c r="V22" s="11" t="s">
        <v>606</v>
      </c>
      <c r="W22" s="180"/>
      <c r="X22" s="25"/>
    </row>
    <row r="23" spans="1:24" s="129" customFormat="1" ht="12.75">
      <c r="A23" s="26" t="s">
        <v>191</v>
      </c>
      <c r="B23" s="10"/>
      <c r="C23" s="9">
        <v>3</v>
      </c>
      <c r="D23" s="11" t="s">
        <v>247</v>
      </c>
      <c r="E23" s="10"/>
      <c r="F23" s="25"/>
      <c r="G23" s="26" t="s">
        <v>455</v>
      </c>
      <c r="H23" s="10"/>
      <c r="I23" s="9"/>
      <c r="J23" s="11" t="s">
        <v>425</v>
      </c>
      <c r="K23" s="10"/>
      <c r="L23" s="25"/>
      <c r="M23" s="26" t="s">
        <v>281</v>
      </c>
      <c r="N23" s="54"/>
      <c r="O23" s="55"/>
      <c r="P23" s="11" t="s">
        <v>714</v>
      </c>
      <c r="Q23" s="54"/>
      <c r="R23" s="126"/>
      <c r="S23" s="103" t="s">
        <v>729</v>
      </c>
      <c r="T23" s="10"/>
      <c r="U23" s="9"/>
      <c r="V23" s="11" t="s">
        <v>407</v>
      </c>
      <c r="W23" s="10"/>
      <c r="X23" s="25"/>
    </row>
    <row r="24" spans="1:24" ht="12.75">
      <c r="A24" s="26" t="s">
        <v>732</v>
      </c>
      <c r="B24" s="10"/>
      <c r="C24" s="9">
        <v>3</v>
      </c>
      <c r="D24" s="10" t="s">
        <v>684</v>
      </c>
      <c r="E24" s="10"/>
      <c r="F24" s="25"/>
      <c r="G24" s="26" t="s">
        <v>317</v>
      </c>
      <c r="H24" s="10"/>
      <c r="I24" s="9"/>
      <c r="J24" s="11" t="s">
        <v>743</v>
      </c>
      <c r="K24" s="10"/>
      <c r="L24" s="25"/>
      <c r="M24" s="26" t="s">
        <v>279</v>
      </c>
      <c r="N24" s="10"/>
      <c r="O24" s="9"/>
      <c r="P24" s="11" t="s">
        <v>443</v>
      </c>
      <c r="Q24" s="10"/>
      <c r="R24" s="25"/>
      <c r="S24" s="26" t="s">
        <v>466</v>
      </c>
      <c r="T24" s="10"/>
      <c r="U24" s="9"/>
      <c r="V24" s="11" t="s">
        <v>414</v>
      </c>
      <c r="W24" s="54"/>
      <c r="X24" s="126"/>
    </row>
    <row r="25" spans="1:24" ht="12.75">
      <c r="A25" s="26" t="s">
        <v>670</v>
      </c>
      <c r="B25" s="10"/>
      <c r="C25" s="9"/>
      <c r="D25" s="10" t="s">
        <v>681</v>
      </c>
      <c r="E25" s="10">
        <v>6</v>
      </c>
      <c r="F25" s="25"/>
      <c r="G25" s="26" t="s">
        <v>639</v>
      </c>
      <c r="H25" s="10"/>
      <c r="I25" s="9"/>
      <c r="J25" s="11" t="s">
        <v>421</v>
      </c>
      <c r="K25" s="10"/>
      <c r="L25" s="25"/>
      <c r="M25" s="26" t="s">
        <v>284</v>
      </c>
      <c r="N25" s="10"/>
      <c r="O25" s="9"/>
      <c r="P25" s="11" t="s">
        <v>439</v>
      </c>
      <c r="Q25" s="10"/>
      <c r="R25" s="25"/>
      <c r="S25" s="26" t="s">
        <v>478</v>
      </c>
      <c r="T25" s="10"/>
      <c r="U25" s="9"/>
      <c r="V25" s="11" t="s">
        <v>498</v>
      </c>
      <c r="W25" s="54"/>
      <c r="X25" s="126"/>
    </row>
    <row r="26" spans="1:24" ht="12.75">
      <c r="A26" s="26" t="s">
        <v>169</v>
      </c>
      <c r="B26" s="10"/>
      <c r="C26" s="9"/>
      <c r="D26" s="10" t="s">
        <v>683</v>
      </c>
      <c r="E26" s="10"/>
      <c r="F26" s="25"/>
      <c r="G26" s="26" t="s">
        <v>209</v>
      </c>
      <c r="H26" s="10"/>
      <c r="I26" s="9"/>
      <c r="J26" s="11" t="s">
        <v>521</v>
      </c>
      <c r="K26" s="10"/>
      <c r="L26" s="25"/>
      <c r="M26" s="26" t="s">
        <v>283</v>
      </c>
      <c r="N26" s="10"/>
      <c r="O26" s="9"/>
      <c r="P26" s="11" t="s">
        <v>448</v>
      </c>
      <c r="Q26" s="10"/>
      <c r="R26" s="25"/>
      <c r="S26" s="26" t="s">
        <v>503</v>
      </c>
      <c r="T26" s="10"/>
      <c r="U26" s="9"/>
      <c r="V26" s="11" t="s">
        <v>412</v>
      </c>
      <c r="W26" s="54"/>
      <c r="X26" s="126"/>
    </row>
    <row r="27" spans="1:24" ht="12.75">
      <c r="A27" s="26" t="s">
        <v>668</v>
      </c>
      <c r="B27" s="10">
        <v>6</v>
      </c>
      <c r="C27" s="9">
        <v>-0.5</v>
      </c>
      <c r="D27" s="10" t="s">
        <v>679</v>
      </c>
      <c r="E27" s="10"/>
      <c r="F27" s="25"/>
      <c r="G27" s="26" t="s">
        <v>452</v>
      </c>
      <c r="H27" s="10"/>
      <c r="I27" s="9"/>
      <c r="J27" s="11" t="s">
        <v>432</v>
      </c>
      <c r="K27" s="10">
        <v>6</v>
      </c>
      <c r="L27" s="25"/>
      <c r="M27" s="26" t="s">
        <v>687</v>
      </c>
      <c r="N27" s="10"/>
      <c r="O27" s="9"/>
      <c r="P27" s="11" t="s">
        <v>509</v>
      </c>
      <c r="Q27" s="10"/>
      <c r="R27" s="25"/>
      <c r="S27" s="26" t="s">
        <v>473</v>
      </c>
      <c r="T27" s="10"/>
      <c r="U27" s="9"/>
      <c r="V27" s="11" t="s">
        <v>739</v>
      </c>
      <c r="W27" s="54"/>
      <c r="X27" s="126"/>
    </row>
    <row r="28" spans="1:24" ht="13.5" thickBot="1">
      <c r="A28" s="27" t="s">
        <v>171</v>
      </c>
      <c r="B28" s="31"/>
      <c r="C28" s="29"/>
      <c r="D28" s="31" t="s">
        <v>671</v>
      </c>
      <c r="E28" s="31"/>
      <c r="F28" s="30"/>
      <c r="G28" s="104" t="s">
        <v>199</v>
      </c>
      <c r="H28" s="31"/>
      <c r="I28" s="29"/>
      <c r="J28" s="28" t="s">
        <v>504</v>
      </c>
      <c r="K28" s="31"/>
      <c r="L28" s="30"/>
      <c r="M28" s="27" t="s">
        <v>293</v>
      </c>
      <c r="N28" s="31"/>
      <c r="O28" s="29"/>
      <c r="P28" s="28" t="s">
        <v>726</v>
      </c>
      <c r="Q28" s="31"/>
      <c r="R28" s="30"/>
      <c r="S28" s="27" t="s">
        <v>546</v>
      </c>
      <c r="T28" s="31"/>
      <c r="U28" s="29"/>
      <c r="V28" s="28" t="s">
        <v>400</v>
      </c>
      <c r="W28" s="56"/>
      <c r="X28" s="127"/>
    </row>
    <row r="29" spans="1:24" ht="16.5" thickBot="1">
      <c r="A29" s="128" t="s">
        <v>0</v>
      </c>
      <c r="B29" s="138">
        <f>SUM(B2:C20)</f>
        <v>71.5</v>
      </c>
      <c r="C29" s="4"/>
      <c r="D29" s="128" t="s">
        <v>0</v>
      </c>
      <c r="E29" s="136">
        <f>SUM(E2:E19)+SUM(F2:F19)</f>
        <v>68</v>
      </c>
      <c r="F29" s="4"/>
      <c r="G29" s="128" t="s">
        <v>0</v>
      </c>
      <c r="H29" s="136">
        <f>SUM(H2:H19)+SUM(I2:I19)</f>
        <v>59</v>
      </c>
      <c r="I29" s="63"/>
      <c r="J29" s="128" t="s">
        <v>0</v>
      </c>
      <c r="K29" s="143">
        <f>SUM(K2:K19)+SUM(L2:L19)</f>
        <v>28</v>
      </c>
      <c r="L29" s="63"/>
      <c r="M29" s="128" t="s">
        <v>0</v>
      </c>
      <c r="N29" s="136">
        <f>SUM(N2:O20)</f>
        <v>0</v>
      </c>
      <c r="O29" s="4"/>
      <c r="P29" s="128" t="s">
        <v>0</v>
      </c>
      <c r="Q29" s="136">
        <f>SUM(Q2:Q19)+SUM(R2:R19)</f>
        <v>0</v>
      </c>
      <c r="R29" s="63"/>
      <c r="S29" s="128" t="s">
        <v>0</v>
      </c>
      <c r="T29" s="136">
        <f>SUM(T2:U20)</f>
        <v>0</v>
      </c>
      <c r="U29" s="63"/>
      <c r="V29" s="128" t="s">
        <v>0</v>
      </c>
      <c r="W29" s="139">
        <f>SUM(W2:W19)+SUM(X2:X19)</f>
        <v>0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0</v>
      </c>
      <c r="I30" s="63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0</v>
      </c>
      <c r="X30" s="4"/>
    </row>
    <row r="31" spans="1:24" ht="16.5" thickBo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Amici di Mohammed</v>
      </c>
      <c r="B32" s="15">
        <f>E30</f>
        <v>1</v>
      </c>
      <c r="C32" s="16"/>
      <c r="D32" s="14" t="str">
        <f>J1</f>
        <v>Shooters</v>
      </c>
      <c r="E32" s="14">
        <f>K30</f>
        <v>0</v>
      </c>
      <c r="F32" s="16"/>
      <c r="G32" s="14" t="str">
        <f>M1</f>
        <v>Gente Felice</v>
      </c>
      <c r="H32" s="14">
        <f>N30</f>
        <v>0</v>
      </c>
      <c r="I32" s="16"/>
      <c r="J32" s="14" t="str">
        <f>V1</f>
        <v>L.S.D.</v>
      </c>
      <c r="K32" s="15">
        <f>W30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A1</f>
        <v>Euskal Herria</v>
      </c>
      <c r="B33" s="14">
        <f>B30</f>
        <v>1</v>
      </c>
      <c r="C33" s="16"/>
      <c r="D33" s="17" t="str">
        <f>G1</f>
        <v>Calzini</v>
      </c>
      <c r="E33" s="14">
        <f>H30</f>
        <v>0</v>
      </c>
      <c r="F33" s="16"/>
      <c r="G33" s="14" t="str">
        <f>P1</f>
        <v>NcT</v>
      </c>
      <c r="H33" s="18">
        <f>Q30</f>
        <v>0</v>
      </c>
      <c r="I33" s="16"/>
      <c r="J33" s="14" t="str">
        <f>S1</f>
        <v>Forza Silvio</v>
      </c>
      <c r="K33" s="14">
        <f>T30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71"/>
  <sheetViews>
    <sheetView workbookViewId="0" topLeftCell="A4">
      <selection activeCell="B36" sqref="B36"/>
    </sheetView>
  </sheetViews>
  <sheetFormatPr defaultColWidth="9.140625" defaultRowHeight="12.75"/>
  <cols>
    <col min="1" max="1" width="26.7109375" style="0" customWidth="1"/>
    <col min="2" max="2" width="9.140625" style="170" customWidth="1"/>
    <col min="4" max="4" width="26.7109375" style="0" customWidth="1"/>
    <col min="5" max="5" width="9.140625" style="170" customWidth="1"/>
    <col min="7" max="7" width="26.7109375" style="0" customWidth="1"/>
    <col min="8" max="8" width="9.140625" style="170" customWidth="1"/>
  </cols>
  <sheetData>
    <row r="1" spans="1:8" ht="33" thickBot="1">
      <c r="A1" s="252" t="s">
        <v>371</v>
      </c>
      <c r="B1" s="253"/>
      <c r="C1" s="253"/>
      <c r="D1" s="253"/>
      <c r="E1" s="253"/>
      <c r="F1" s="253"/>
      <c r="G1" s="253"/>
      <c r="H1" s="253"/>
    </row>
    <row r="2" spans="1:8" ht="13.5" thickTop="1">
      <c r="A2" s="188"/>
      <c r="B2" s="189"/>
      <c r="C2" s="97" t="s">
        <v>27</v>
      </c>
      <c r="D2" s="96" t="s">
        <v>28</v>
      </c>
      <c r="E2" s="164" t="s">
        <v>27</v>
      </c>
      <c r="G2" s="96" t="s">
        <v>38</v>
      </c>
      <c r="H2" s="161" t="s">
        <v>27</v>
      </c>
    </row>
    <row r="3" spans="1:8" ht="12.75">
      <c r="A3" s="190"/>
      <c r="B3" s="191"/>
      <c r="C3" s="97" t="s">
        <v>27</v>
      </c>
      <c r="D3" s="98" t="s">
        <v>29</v>
      </c>
      <c r="E3" s="165" t="s">
        <v>27</v>
      </c>
      <c r="G3" s="98" t="s">
        <v>40</v>
      </c>
      <c r="H3" s="162" t="s">
        <v>27</v>
      </c>
    </row>
    <row r="4" spans="1:8" ht="12.75">
      <c r="A4" s="192"/>
      <c r="B4" s="193"/>
      <c r="C4" s="97" t="s">
        <v>27</v>
      </c>
      <c r="D4" s="99" t="s">
        <v>31</v>
      </c>
      <c r="E4" s="118"/>
      <c r="G4" s="99" t="s">
        <v>42</v>
      </c>
      <c r="H4" s="118"/>
    </row>
    <row r="5" spans="1:8" ht="12.75">
      <c r="A5" s="192"/>
      <c r="B5" s="193"/>
      <c r="C5" s="97" t="s">
        <v>27</v>
      </c>
      <c r="D5" s="100" t="s">
        <v>33</v>
      </c>
      <c r="E5" s="119"/>
      <c r="G5" s="100" t="s">
        <v>44</v>
      </c>
      <c r="H5" s="119"/>
    </row>
    <row r="6" spans="1:8" ht="12.75">
      <c r="A6" s="192"/>
      <c r="B6" s="193"/>
      <c r="C6" s="97" t="s">
        <v>27</v>
      </c>
      <c r="D6" s="99" t="s">
        <v>35</v>
      </c>
      <c r="E6" s="118"/>
      <c r="G6" s="99" t="s">
        <v>46</v>
      </c>
      <c r="H6" s="118"/>
    </row>
    <row r="7" spans="1:8" ht="13.5" thickBot="1">
      <c r="A7" s="194"/>
      <c r="B7" s="195"/>
      <c r="C7" s="97" t="s">
        <v>27</v>
      </c>
      <c r="D7" s="101" t="s">
        <v>37</v>
      </c>
      <c r="E7" s="120"/>
      <c r="G7" s="101" t="s">
        <v>48</v>
      </c>
      <c r="H7" s="120"/>
    </row>
    <row r="8" spans="1:5" ht="14.25" thickBot="1" thickTop="1">
      <c r="A8" s="97" t="s">
        <v>27</v>
      </c>
      <c r="B8" s="163" t="s">
        <v>27</v>
      </c>
      <c r="C8" s="97" t="s">
        <v>27</v>
      </c>
      <c r="D8" s="97" t="s">
        <v>27</v>
      </c>
      <c r="E8" s="166" t="s">
        <v>27</v>
      </c>
    </row>
    <row r="9" spans="1:8" ht="13.5" thickTop="1">
      <c r="A9" s="96" t="s">
        <v>39</v>
      </c>
      <c r="B9" s="164" t="s">
        <v>27</v>
      </c>
      <c r="C9" s="97" t="s">
        <v>27</v>
      </c>
      <c r="D9" s="96" t="s">
        <v>50</v>
      </c>
      <c r="E9" s="164" t="s">
        <v>27</v>
      </c>
      <c r="F9" s="97" t="s">
        <v>27</v>
      </c>
      <c r="G9" s="96" t="s">
        <v>51</v>
      </c>
      <c r="H9" s="164" t="s">
        <v>27</v>
      </c>
    </row>
    <row r="10" spans="1:8" ht="12.75">
      <c r="A10" s="98" t="s">
        <v>41</v>
      </c>
      <c r="B10" s="165" t="s">
        <v>27</v>
      </c>
      <c r="C10" s="97" t="s">
        <v>27</v>
      </c>
      <c r="D10" s="98" t="s">
        <v>52</v>
      </c>
      <c r="E10" s="165" t="s">
        <v>27</v>
      </c>
      <c r="F10" s="97" t="s">
        <v>27</v>
      </c>
      <c r="G10" s="98" t="s">
        <v>53</v>
      </c>
      <c r="H10" s="165" t="s">
        <v>27</v>
      </c>
    </row>
    <row r="11" spans="1:8" ht="12.75">
      <c r="A11" s="99" t="s">
        <v>43</v>
      </c>
      <c r="B11" s="118"/>
      <c r="C11" s="97" t="s">
        <v>27</v>
      </c>
      <c r="D11" s="99" t="s">
        <v>54</v>
      </c>
      <c r="E11" s="118"/>
      <c r="F11" s="97" t="s">
        <v>27</v>
      </c>
      <c r="G11" s="99" t="s">
        <v>55</v>
      </c>
      <c r="H11" s="118"/>
    </row>
    <row r="12" spans="1:8" ht="12.75">
      <c r="A12" s="100" t="s">
        <v>45</v>
      </c>
      <c r="B12" s="119"/>
      <c r="C12" s="97" t="s">
        <v>27</v>
      </c>
      <c r="D12" s="100" t="s">
        <v>56</v>
      </c>
      <c r="E12" s="119"/>
      <c r="F12" s="97" t="s">
        <v>27</v>
      </c>
      <c r="G12" s="100" t="s">
        <v>57</v>
      </c>
      <c r="H12" s="119"/>
    </row>
    <row r="13" spans="1:8" ht="12.75">
      <c r="A13" s="99" t="s">
        <v>47</v>
      </c>
      <c r="B13" s="118"/>
      <c r="C13" s="97" t="s">
        <v>27</v>
      </c>
      <c r="D13" s="99" t="s">
        <v>58</v>
      </c>
      <c r="E13" s="118"/>
      <c r="F13" s="97" t="s">
        <v>27</v>
      </c>
      <c r="G13" s="99" t="s">
        <v>59</v>
      </c>
      <c r="H13" s="118"/>
    </row>
    <row r="14" spans="1:8" ht="13.5" thickBot="1">
      <c r="A14" s="101" t="s">
        <v>49</v>
      </c>
      <c r="B14" s="120"/>
      <c r="C14" s="97" t="s">
        <v>27</v>
      </c>
      <c r="D14" s="101" t="s">
        <v>60</v>
      </c>
      <c r="E14" s="120"/>
      <c r="F14" s="97" t="s">
        <v>27</v>
      </c>
      <c r="G14" s="101" t="s">
        <v>61</v>
      </c>
      <c r="H14" s="120"/>
    </row>
    <row r="15" spans="1:8" ht="14.25" thickBot="1" thickTop="1">
      <c r="A15" s="97" t="s">
        <v>27</v>
      </c>
      <c r="B15" s="166" t="s">
        <v>27</v>
      </c>
      <c r="C15" s="97" t="s">
        <v>27</v>
      </c>
      <c r="D15" s="97" t="s">
        <v>27</v>
      </c>
      <c r="E15" s="166" t="s">
        <v>27</v>
      </c>
      <c r="H15" s="171"/>
    </row>
    <row r="16" spans="1:8" ht="13.5" thickTop="1">
      <c r="A16" s="96" t="s">
        <v>62</v>
      </c>
      <c r="B16" s="164" t="s">
        <v>27</v>
      </c>
      <c r="C16" s="97" t="s">
        <v>27</v>
      </c>
      <c r="D16" s="96" t="s">
        <v>63</v>
      </c>
      <c r="E16" s="164" t="s">
        <v>27</v>
      </c>
      <c r="G16" s="96" t="s">
        <v>74</v>
      </c>
      <c r="H16" s="164" t="s">
        <v>27</v>
      </c>
    </row>
    <row r="17" spans="1:8" ht="12.75">
      <c r="A17" s="98" t="s">
        <v>64</v>
      </c>
      <c r="B17" s="165" t="s">
        <v>27</v>
      </c>
      <c r="C17" s="97" t="s">
        <v>27</v>
      </c>
      <c r="D17" s="98" t="s">
        <v>65</v>
      </c>
      <c r="E17" s="165"/>
      <c r="G17" s="98" t="s">
        <v>76</v>
      </c>
      <c r="H17" s="165" t="s">
        <v>27</v>
      </c>
    </row>
    <row r="18" spans="1:8" ht="12.75">
      <c r="A18" s="99" t="s">
        <v>66</v>
      </c>
      <c r="B18" s="118"/>
      <c r="C18" s="97" t="s">
        <v>27</v>
      </c>
      <c r="D18" s="99" t="s">
        <v>67</v>
      </c>
      <c r="E18" s="118"/>
      <c r="G18" s="99" t="s">
        <v>78</v>
      </c>
      <c r="H18" s="118"/>
    </row>
    <row r="19" spans="1:8" ht="12.75">
      <c r="A19" s="100" t="s">
        <v>68</v>
      </c>
      <c r="B19" s="119"/>
      <c r="C19" s="97" t="s">
        <v>27</v>
      </c>
      <c r="D19" s="100" t="s">
        <v>69</v>
      </c>
      <c r="E19" s="119"/>
      <c r="G19" s="100" t="s">
        <v>80</v>
      </c>
      <c r="H19" s="119"/>
    </row>
    <row r="20" spans="1:8" ht="12.75">
      <c r="A20" s="99" t="s">
        <v>70</v>
      </c>
      <c r="B20" s="118"/>
      <c r="C20" s="97" t="s">
        <v>27</v>
      </c>
      <c r="D20" s="99" t="s">
        <v>71</v>
      </c>
      <c r="E20" s="118"/>
      <c r="G20" s="99" t="s">
        <v>82</v>
      </c>
      <c r="H20" s="118"/>
    </row>
    <row r="21" spans="1:8" ht="13.5" thickBot="1">
      <c r="A21" s="101" t="s">
        <v>72</v>
      </c>
      <c r="B21" s="120"/>
      <c r="C21" s="97" t="s">
        <v>27</v>
      </c>
      <c r="D21" s="101" t="s">
        <v>73</v>
      </c>
      <c r="E21" s="120"/>
      <c r="G21" s="101" t="s">
        <v>84</v>
      </c>
      <c r="H21" s="120"/>
    </row>
    <row r="22" spans="1:8" ht="14.25" thickBot="1" thickTop="1">
      <c r="A22" s="97" t="s">
        <v>27</v>
      </c>
      <c r="B22" s="166" t="s">
        <v>27</v>
      </c>
      <c r="C22" s="97" t="s">
        <v>27</v>
      </c>
      <c r="D22" s="97" t="s">
        <v>27</v>
      </c>
      <c r="E22" s="166" t="s">
        <v>27</v>
      </c>
      <c r="H22" s="171"/>
    </row>
    <row r="23" spans="1:8" ht="13.5" thickTop="1">
      <c r="A23" s="96" t="s">
        <v>75</v>
      </c>
      <c r="B23" s="164" t="s">
        <v>27</v>
      </c>
      <c r="D23" s="96" t="s">
        <v>86</v>
      </c>
      <c r="E23" s="164" t="s">
        <v>27</v>
      </c>
      <c r="F23" s="97" t="s">
        <v>27</v>
      </c>
      <c r="G23" s="96" t="s">
        <v>87</v>
      </c>
      <c r="H23" s="164" t="s">
        <v>27</v>
      </c>
    </row>
    <row r="24" spans="1:8" ht="12.75">
      <c r="A24" s="98" t="s">
        <v>77</v>
      </c>
      <c r="B24" s="165" t="s">
        <v>27</v>
      </c>
      <c r="D24" s="98" t="s">
        <v>88</v>
      </c>
      <c r="E24" s="165" t="s">
        <v>27</v>
      </c>
      <c r="F24" s="97" t="s">
        <v>27</v>
      </c>
      <c r="G24" s="98" t="s">
        <v>89</v>
      </c>
      <c r="H24" s="165" t="s">
        <v>27</v>
      </c>
    </row>
    <row r="25" spans="1:8" ht="12.75">
      <c r="A25" s="99" t="s">
        <v>79</v>
      </c>
      <c r="B25" s="118"/>
      <c r="D25" s="99" t="s">
        <v>90</v>
      </c>
      <c r="E25" s="118"/>
      <c r="F25" s="97" t="s">
        <v>27</v>
      </c>
      <c r="G25" s="99" t="s">
        <v>91</v>
      </c>
      <c r="H25" s="118"/>
    </row>
    <row r="26" spans="1:8" ht="12.75">
      <c r="A26" s="100" t="s">
        <v>81</v>
      </c>
      <c r="B26" s="119"/>
      <c r="D26" s="100" t="s">
        <v>92</v>
      </c>
      <c r="E26" s="119"/>
      <c r="F26" s="97" t="s">
        <v>27</v>
      </c>
      <c r="G26" s="100" t="s">
        <v>93</v>
      </c>
      <c r="H26" s="119"/>
    </row>
    <row r="27" spans="1:8" ht="12.75">
      <c r="A27" s="99" t="s">
        <v>83</v>
      </c>
      <c r="B27" s="118"/>
      <c r="D27" s="99" t="s">
        <v>94</v>
      </c>
      <c r="E27" s="118"/>
      <c r="F27" s="97" t="s">
        <v>27</v>
      </c>
      <c r="G27" s="99" t="s">
        <v>95</v>
      </c>
      <c r="H27" s="118"/>
    </row>
    <row r="28" spans="1:8" ht="13.5" thickBot="1">
      <c r="A28" s="101" t="s">
        <v>85</v>
      </c>
      <c r="B28" s="120"/>
      <c r="D28" s="101" t="s">
        <v>96</v>
      </c>
      <c r="E28" s="120"/>
      <c r="F28" s="97" t="s">
        <v>27</v>
      </c>
      <c r="G28" s="101" t="s">
        <v>97</v>
      </c>
      <c r="H28" s="120"/>
    </row>
    <row r="29" spans="1:5" ht="14.25" thickBot="1" thickTop="1">
      <c r="A29" s="97" t="s">
        <v>27</v>
      </c>
      <c r="B29" s="163" t="s">
        <v>27</v>
      </c>
      <c r="C29" s="97" t="s">
        <v>27</v>
      </c>
      <c r="D29" s="97" t="s">
        <v>27</v>
      </c>
      <c r="E29" s="163" t="s">
        <v>27</v>
      </c>
    </row>
    <row r="30" spans="1:8" ht="13.5" thickTop="1">
      <c r="A30" s="96" t="s">
        <v>98</v>
      </c>
      <c r="B30" s="161" t="s">
        <v>27</v>
      </c>
      <c r="C30" s="97" t="s">
        <v>27</v>
      </c>
      <c r="D30" s="96" t="s">
        <v>99</v>
      </c>
      <c r="E30" s="161" t="s">
        <v>27</v>
      </c>
      <c r="G30" s="96" t="s">
        <v>110</v>
      </c>
      <c r="H30" s="161" t="s">
        <v>27</v>
      </c>
    </row>
    <row r="31" spans="1:8" ht="12.75">
      <c r="A31" s="98" t="s">
        <v>100</v>
      </c>
      <c r="B31" s="162" t="s">
        <v>27</v>
      </c>
      <c r="C31" s="97" t="s">
        <v>27</v>
      </c>
      <c r="D31" s="98" t="s">
        <v>101</v>
      </c>
      <c r="E31" s="162" t="s">
        <v>27</v>
      </c>
      <c r="G31" s="98" t="s">
        <v>112</v>
      </c>
      <c r="H31" s="162" t="s">
        <v>27</v>
      </c>
    </row>
    <row r="32" spans="1:8" ht="12.75">
      <c r="A32" s="99" t="s">
        <v>102</v>
      </c>
      <c r="B32" s="118"/>
      <c r="C32" s="97" t="s">
        <v>27</v>
      </c>
      <c r="D32" s="99" t="s">
        <v>103</v>
      </c>
      <c r="E32" s="167" t="s">
        <v>27</v>
      </c>
      <c r="G32" s="99" t="s">
        <v>30</v>
      </c>
      <c r="H32" s="167" t="s">
        <v>27</v>
      </c>
    </row>
    <row r="33" spans="1:8" ht="12.75">
      <c r="A33" s="100" t="s">
        <v>104</v>
      </c>
      <c r="B33" s="119"/>
      <c r="C33" s="97" t="s">
        <v>27</v>
      </c>
      <c r="D33" s="100" t="s">
        <v>105</v>
      </c>
      <c r="E33" s="168" t="s">
        <v>27</v>
      </c>
      <c r="G33" s="100" t="s">
        <v>32</v>
      </c>
      <c r="H33" s="168" t="s">
        <v>27</v>
      </c>
    </row>
    <row r="34" spans="1:8" ht="12.75">
      <c r="A34" s="99" t="s">
        <v>106</v>
      </c>
      <c r="B34" s="118"/>
      <c r="C34" s="97" t="s">
        <v>27</v>
      </c>
      <c r="D34" s="99" t="s">
        <v>107</v>
      </c>
      <c r="E34" s="167" t="s">
        <v>27</v>
      </c>
      <c r="G34" s="99" t="s">
        <v>34</v>
      </c>
      <c r="H34" s="167" t="s">
        <v>27</v>
      </c>
    </row>
    <row r="35" spans="1:8" ht="13.5" thickBot="1">
      <c r="A35" s="101" t="s">
        <v>108</v>
      </c>
      <c r="B35" s="120"/>
      <c r="C35" s="97" t="s">
        <v>27</v>
      </c>
      <c r="D35" s="101" t="s">
        <v>109</v>
      </c>
      <c r="E35" s="169" t="s">
        <v>27</v>
      </c>
      <c r="G35" s="101" t="s">
        <v>36</v>
      </c>
      <c r="H35" s="169" t="s">
        <v>27</v>
      </c>
    </row>
    <row r="36" spans="1:5" ht="14.25" thickBot="1" thickTop="1">
      <c r="A36" s="97" t="s">
        <v>27</v>
      </c>
      <c r="B36" s="163" t="s">
        <v>27</v>
      </c>
      <c r="C36" s="97" t="s">
        <v>27</v>
      </c>
      <c r="D36" s="97" t="s">
        <v>27</v>
      </c>
      <c r="E36" s="163" t="s">
        <v>27</v>
      </c>
    </row>
    <row r="37" spans="1:8" ht="13.5" thickTop="1">
      <c r="A37" s="96" t="s">
        <v>111</v>
      </c>
      <c r="B37" s="161" t="s">
        <v>27</v>
      </c>
      <c r="C37" s="97" t="s">
        <v>27</v>
      </c>
      <c r="D37" s="96" t="s">
        <v>114</v>
      </c>
      <c r="E37" s="161" t="s">
        <v>27</v>
      </c>
      <c r="F37" s="97" t="s">
        <v>27</v>
      </c>
      <c r="G37" s="96" t="s">
        <v>115</v>
      </c>
      <c r="H37" s="161" t="s">
        <v>27</v>
      </c>
    </row>
    <row r="38" spans="1:8" ht="12.75">
      <c r="A38" s="98" t="s">
        <v>113</v>
      </c>
      <c r="B38" s="162" t="s">
        <v>27</v>
      </c>
      <c r="C38" s="97" t="s">
        <v>27</v>
      </c>
      <c r="D38" s="98" t="s">
        <v>116</v>
      </c>
      <c r="E38" s="162" t="s">
        <v>27</v>
      </c>
      <c r="F38" s="97" t="s">
        <v>27</v>
      </c>
      <c r="G38" s="98" t="s">
        <v>117</v>
      </c>
      <c r="H38" s="162" t="s">
        <v>27</v>
      </c>
    </row>
    <row r="39" spans="1:8" ht="12.75">
      <c r="A39" s="99" t="s">
        <v>31</v>
      </c>
      <c r="B39" s="167" t="s">
        <v>27</v>
      </c>
      <c r="C39" s="97" t="s">
        <v>27</v>
      </c>
      <c r="D39" s="99" t="s">
        <v>42</v>
      </c>
      <c r="E39" s="167" t="s">
        <v>27</v>
      </c>
      <c r="F39" s="97" t="s">
        <v>27</v>
      </c>
      <c r="G39" s="99" t="s">
        <v>43</v>
      </c>
      <c r="H39" s="167" t="s">
        <v>27</v>
      </c>
    </row>
    <row r="40" spans="1:8" ht="12.75">
      <c r="A40" s="100" t="s">
        <v>33</v>
      </c>
      <c r="B40" s="168" t="s">
        <v>27</v>
      </c>
      <c r="C40" s="97" t="s">
        <v>27</v>
      </c>
      <c r="D40" s="100" t="s">
        <v>44</v>
      </c>
      <c r="E40" s="168" t="s">
        <v>27</v>
      </c>
      <c r="F40" s="97" t="s">
        <v>27</v>
      </c>
      <c r="G40" s="100" t="s">
        <v>45</v>
      </c>
      <c r="H40" s="168" t="s">
        <v>27</v>
      </c>
    </row>
    <row r="41" spans="1:8" ht="12.75">
      <c r="A41" s="99" t="s">
        <v>35</v>
      </c>
      <c r="B41" s="167" t="s">
        <v>27</v>
      </c>
      <c r="C41" s="97" t="s">
        <v>27</v>
      </c>
      <c r="D41" s="99" t="s">
        <v>46</v>
      </c>
      <c r="E41" s="167" t="s">
        <v>27</v>
      </c>
      <c r="F41" s="97" t="s">
        <v>27</v>
      </c>
      <c r="G41" s="99" t="s">
        <v>47</v>
      </c>
      <c r="H41" s="167" t="s">
        <v>27</v>
      </c>
    </row>
    <row r="42" spans="1:8" ht="13.5" thickBot="1">
      <c r="A42" s="101" t="s">
        <v>37</v>
      </c>
      <c r="B42" s="169" t="s">
        <v>27</v>
      </c>
      <c r="C42" s="97" t="s">
        <v>27</v>
      </c>
      <c r="D42" s="101" t="s">
        <v>48</v>
      </c>
      <c r="E42" s="169" t="s">
        <v>27</v>
      </c>
      <c r="F42" s="97" t="s">
        <v>27</v>
      </c>
      <c r="G42" s="101" t="s">
        <v>49</v>
      </c>
      <c r="H42" s="169" t="s">
        <v>27</v>
      </c>
    </row>
    <row r="43" spans="1:5" ht="14.25" thickBot="1" thickTop="1">
      <c r="A43" s="97" t="s">
        <v>27</v>
      </c>
      <c r="B43" s="163" t="s">
        <v>27</v>
      </c>
      <c r="C43" s="97" t="s">
        <v>27</v>
      </c>
      <c r="D43" s="97" t="s">
        <v>27</v>
      </c>
      <c r="E43" s="163" t="s">
        <v>27</v>
      </c>
    </row>
    <row r="44" spans="1:8" ht="13.5" thickTop="1">
      <c r="A44" s="96" t="s">
        <v>118</v>
      </c>
      <c r="B44" s="161" t="s">
        <v>27</v>
      </c>
      <c r="C44" s="97" t="s">
        <v>27</v>
      </c>
      <c r="D44" s="96" t="s">
        <v>119</v>
      </c>
      <c r="E44" s="161" t="s">
        <v>27</v>
      </c>
      <c r="G44" s="96" t="s">
        <v>122</v>
      </c>
      <c r="H44" s="161" t="s">
        <v>27</v>
      </c>
    </row>
    <row r="45" spans="1:8" ht="12.75">
      <c r="A45" s="98" t="s">
        <v>120</v>
      </c>
      <c r="B45" s="162" t="s">
        <v>27</v>
      </c>
      <c r="C45" s="97" t="s">
        <v>27</v>
      </c>
      <c r="D45" s="98" t="s">
        <v>121</v>
      </c>
      <c r="E45" s="162" t="s">
        <v>27</v>
      </c>
      <c r="G45" s="98" t="s">
        <v>124</v>
      </c>
      <c r="H45" s="162" t="s">
        <v>27</v>
      </c>
    </row>
    <row r="46" spans="1:8" ht="12.75">
      <c r="A46" s="99" t="s">
        <v>54</v>
      </c>
      <c r="B46" s="167" t="s">
        <v>27</v>
      </c>
      <c r="C46" s="97" t="s">
        <v>27</v>
      </c>
      <c r="D46" s="99" t="s">
        <v>55</v>
      </c>
      <c r="E46" s="167" t="s">
        <v>27</v>
      </c>
      <c r="G46" s="99" t="s">
        <v>66</v>
      </c>
      <c r="H46" s="167" t="s">
        <v>27</v>
      </c>
    </row>
    <row r="47" spans="1:8" ht="12.75">
      <c r="A47" s="100" t="s">
        <v>56</v>
      </c>
      <c r="B47" s="168" t="s">
        <v>27</v>
      </c>
      <c r="C47" s="97" t="s">
        <v>27</v>
      </c>
      <c r="D47" s="100" t="s">
        <v>57</v>
      </c>
      <c r="E47" s="168" t="s">
        <v>27</v>
      </c>
      <c r="G47" s="100" t="s">
        <v>68</v>
      </c>
      <c r="H47" s="168" t="s">
        <v>27</v>
      </c>
    </row>
    <row r="48" spans="1:8" ht="12.75">
      <c r="A48" s="99" t="s">
        <v>58</v>
      </c>
      <c r="B48" s="167" t="s">
        <v>27</v>
      </c>
      <c r="C48" s="97" t="s">
        <v>27</v>
      </c>
      <c r="D48" s="99" t="s">
        <v>59</v>
      </c>
      <c r="E48" s="167" t="s">
        <v>27</v>
      </c>
      <c r="G48" s="99" t="s">
        <v>70</v>
      </c>
      <c r="H48" s="167" t="s">
        <v>27</v>
      </c>
    </row>
    <row r="49" spans="1:8" ht="13.5" thickBot="1">
      <c r="A49" s="101" t="s">
        <v>60</v>
      </c>
      <c r="B49" s="169" t="s">
        <v>27</v>
      </c>
      <c r="C49" s="97" t="s">
        <v>27</v>
      </c>
      <c r="D49" s="101" t="s">
        <v>61</v>
      </c>
      <c r="E49" s="169" t="s">
        <v>27</v>
      </c>
      <c r="G49" s="101" t="s">
        <v>72</v>
      </c>
      <c r="H49" s="169" t="s">
        <v>27</v>
      </c>
    </row>
    <row r="50" spans="1:5" ht="14.25" thickBot="1" thickTop="1">
      <c r="A50" s="97" t="s">
        <v>27</v>
      </c>
      <c r="B50" s="163" t="s">
        <v>27</v>
      </c>
      <c r="C50" s="97" t="s">
        <v>27</v>
      </c>
      <c r="D50" s="97" t="s">
        <v>27</v>
      </c>
      <c r="E50" s="163" t="s">
        <v>27</v>
      </c>
    </row>
    <row r="51" spans="1:8" ht="13.5" thickTop="1">
      <c r="A51" s="96" t="s">
        <v>123</v>
      </c>
      <c r="B51" s="161" t="s">
        <v>27</v>
      </c>
      <c r="D51" s="96" t="s">
        <v>126</v>
      </c>
      <c r="E51" s="161" t="s">
        <v>27</v>
      </c>
      <c r="F51" s="97" t="s">
        <v>27</v>
      </c>
      <c r="G51" s="96" t="s">
        <v>127</v>
      </c>
      <c r="H51" s="161" t="s">
        <v>27</v>
      </c>
    </row>
    <row r="52" spans="1:8" ht="12.75">
      <c r="A52" s="98" t="s">
        <v>125</v>
      </c>
      <c r="B52" s="162" t="s">
        <v>27</v>
      </c>
      <c r="D52" s="98" t="s">
        <v>128</v>
      </c>
      <c r="E52" s="162" t="s">
        <v>27</v>
      </c>
      <c r="F52" s="97" t="s">
        <v>27</v>
      </c>
      <c r="G52" s="98" t="s">
        <v>129</v>
      </c>
      <c r="H52" s="162" t="s">
        <v>27</v>
      </c>
    </row>
    <row r="53" spans="1:8" ht="12.75">
      <c r="A53" s="99" t="s">
        <v>67</v>
      </c>
      <c r="B53" s="167" t="s">
        <v>27</v>
      </c>
      <c r="D53" s="99" t="s">
        <v>78</v>
      </c>
      <c r="E53" s="167" t="s">
        <v>27</v>
      </c>
      <c r="F53" s="97" t="s">
        <v>27</v>
      </c>
      <c r="G53" s="99" t="s">
        <v>79</v>
      </c>
      <c r="H53" s="167" t="s">
        <v>27</v>
      </c>
    </row>
    <row r="54" spans="1:8" ht="12.75">
      <c r="A54" s="100" t="s">
        <v>69</v>
      </c>
      <c r="B54" s="168" t="s">
        <v>27</v>
      </c>
      <c r="D54" s="100" t="s">
        <v>80</v>
      </c>
      <c r="E54" s="168" t="s">
        <v>27</v>
      </c>
      <c r="F54" s="97" t="s">
        <v>27</v>
      </c>
      <c r="G54" s="100" t="s">
        <v>81</v>
      </c>
      <c r="H54" s="168" t="s">
        <v>27</v>
      </c>
    </row>
    <row r="55" spans="1:8" ht="12.75">
      <c r="A55" s="99" t="s">
        <v>71</v>
      </c>
      <c r="B55" s="167" t="s">
        <v>27</v>
      </c>
      <c r="D55" s="99" t="s">
        <v>82</v>
      </c>
      <c r="E55" s="167" t="s">
        <v>27</v>
      </c>
      <c r="F55" s="97" t="s">
        <v>27</v>
      </c>
      <c r="G55" s="99" t="s">
        <v>83</v>
      </c>
      <c r="H55" s="167" t="s">
        <v>27</v>
      </c>
    </row>
    <row r="56" spans="1:8" ht="13.5" thickBot="1">
      <c r="A56" s="101" t="s">
        <v>73</v>
      </c>
      <c r="B56" s="169" t="s">
        <v>27</v>
      </c>
      <c r="D56" s="101" t="s">
        <v>84</v>
      </c>
      <c r="E56" s="169" t="s">
        <v>27</v>
      </c>
      <c r="F56" s="97" t="s">
        <v>27</v>
      </c>
      <c r="G56" s="101" t="s">
        <v>85</v>
      </c>
      <c r="H56" s="169" t="s">
        <v>27</v>
      </c>
    </row>
    <row r="57" spans="1:5" ht="14.25" thickBot="1" thickTop="1">
      <c r="A57" s="97" t="s">
        <v>27</v>
      </c>
      <c r="B57" s="163" t="s">
        <v>27</v>
      </c>
      <c r="C57" s="97" t="s">
        <v>27</v>
      </c>
      <c r="D57" s="97" t="s">
        <v>27</v>
      </c>
      <c r="E57" s="163" t="s">
        <v>27</v>
      </c>
    </row>
    <row r="58" spans="1:8" ht="13.5" thickTop="1">
      <c r="A58" s="96" t="s">
        <v>130</v>
      </c>
      <c r="B58" s="161" t="s">
        <v>27</v>
      </c>
      <c r="C58" s="97" t="s">
        <v>27</v>
      </c>
      <c r="D58" s="96" t="s">
        <v>131</v>
      </c>
      <c r="E58" s="161" t="s">
        <v>27</v>
      </c>
      <c r="G58" s="96" t="s">
        <v>134</v>
      </c>
      <c r="H58" s="161" t="s">
        <v>27</v>
      </c>
    </row>
    <row r="59" spans="1:8" ht="12.75">
      <c r="A59" s="98" t="s">
        <v>132</v>
      </c>
      <c r="B59" s="162" t="s">
        <v>27</v>
      </c>
      <c r="C59" s="97" t="s">
        <v>27</v>
      </c>
      <c r="D59" s="98" t="s">
        <v>133</v>
      </c>
      <c r="E59" s="162" t="s">
        <v>27</v>
      </c>
      <c r="G59" s="98" t="s">
        <v>136</v>
      </c>
      <c r="H59" s="162" t="s">
        <v>27</v>
      </c>
    </row>
    <row r="60" spans="1:8" ht="12.75">
      <c r="A60" s="99" t="s">
        <v>90</v>
      </c>
      <c r="B60" s="167" t="s">
        <v>27</v>
      </c>
      <c r="C60" s="97" t="s">
        <v>27</v>
      </c>
      <c r="D60" s="99" t="s">
        <v>91</v>
      </c>
      <c r="E60" s="167" t="s">
        <v>27</v>
      </c>
      <c r="G60" s="99" t="s">
        <v>102</v>
      </c>
      <c r="H60" s="167" t="s">
        <v>27</v>
      </c>
    </row>
    <row r="61" spans="1:8" ht="12.75">
      <c r="A61" s="100" t="s">
        <v>92</v>
      </c>
      <c r="B61" s="168" t="s">
        <v>27</v>
      </c>
      <c r="C61" s="97" t="s">
        <v>27</v>
      </c>
      <c r="D61" s="100" t="s">
        <v>93</v>
      </c>
      <c r="E61" s="168" t="s">
        <v>27</v>
      </c>
      <c r="G61" s="100" t="s">
        <v>104</v>
      </c>
      <c r="H61" s="168" t="s">
        <v>27</v>
      </c>
    </row>
    <row r="62" spans="1:8" ht="12.75">
      <c r="A62" s="99" t="s">
        <v>94</v>
      </c>
      <c r="B62" s="167" t="s">
        <v>27</v>
      </c>
      <c r="C62" s="97" t="s">
        <v>27</v>
      </c>
      <c r="D62" s="99" t="s">
        <v>95</v>
      </c>
      <c r="E62" s="167" t="s">
        <v>27</v>
      </c>
      <c r="G62" s="99" t="s">
        <v>106</v>
      </c>
      <c r="H62" s="167" t="s">
        <v>27</v>
      </c>
    </row>
    <row r="63" spans="1:8" ht="13.5" thickBot="1">
      <c r="A63" s="101" t="s">
        <v>96</v>
      </c>
      <c r="B63" s="169" t="s">
        <v>27</v>
      </c>
      <c r="C63" s="97" t="s">
        <v>27</v>
      </c>
      <c r="D63" s="101" t="s">
        <v>97</v>
      </c>
      <c r="E63" s="169" t="s">
        <v>27</v>
      </c>
      <c r="G63" s="101" t="s">
        <v>108</v>
      </c>
      <c r="H63" s="169" t="s">
        <v>27</v>
      </c>
    </row>
    <row r="64" spans="1:5" ht="14.25" thickBot="1" thickTop="1">
      <c r="A64" s="97" t="s">
        <v>27</v>
      </c>
      <c r="B64" s="163" t="s">
        <v>27</v>
      </c>
      <c r="C64" s="97" t="s">
        <v>27</v>
      </c>
      <c r="D64" s="97" t="s">
        <v>27</v>
      </c>
      <c r="E64" s="163" t="s">
        <v>27</v>
      </c>
    </row>
    <row r="65" spans="1:3" ht="13.5" thickTop="1">
      <c r="A65" s="96" t="s">
        <v>135</v>
      </c>
      <c r="B65" s="161" t="s">
        <v>27</v>
      </c>
      <c r="C65" s="97" t="s">
        <v>27</v>
      </c>
    </row>
    <row r="66" spans="1:3" ht="12.75">
      <c r="A66" s="98" t="s">
        <v>137</v>
      </c>
      <c r="B66" s="162" t="s">
        <v>27</v>
      </c>
      <c r="C66" s="97" t="s">
        <v>27</v>
      </c>
    </row>
    <row r="67" spans="1:3" ht="12.75">
      <c r="A67" s="99" t="s">
        <v>103</v>
      </c>
      <c r="B67" s="167" t="s">
        <v>27</v>
      </c>
      <c r="C67" s="97" t="s">
        <v>27</v>
      </c>
    </row>
    <row r="68" spans="1:3" ht="12.75">
      <c r="A68" s="100" t="s">
        <v>105</v>
      </c>
      <c r="B68" s="168" t="s">
        <v>27</v>
      </c>
      <c r="C68" s="97" t="s">
        <v>27</v>
      </c>
    </row>
    <row r="69" spans="1:3" ht="12.75">
      <c r="A69" s="99" t="s">
        <v>107</v>
      </c>
      <c r="B69" s="167" t="s">
        <v>27</v>
      </c>
      <c r="C69" s="97" t="s">
        <v>27</v>
      </c>
    </row>
    <row r="70" spans="1:3" ht="13.5" thickBot="1">
      <c r="A70" s="101" t="s">
        <v>109</v>
      </c>
      <c r="B70" s="169" t="s">
        <v>27</v>
      </c>
      <c r="C70" s="97" t="s">
        <v>27</v>
      </c>
    </row>
    <row r="71" spans="1:5" ht="13.5" thickTop="1">
      <c r="A71" s="97" t="s">
        <v>27</v>
      </c>
      <c r="B71" s="163" t="s">
        <v>27</v>
      </c>
      <c r="C71" s="97" t="s">
        <v>27</v>
      </c>
      <c r="D71" s="97" t="s">
        <v>27</v>
      </c>
      <c r="E71" s="163" t="s">
        <v>27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M22" sqref="M22:M28"/>
    </sheetView>
  </sheetViews>
  <sheetFormatPr defaultColWidth="9.140625" defaultRowHeight="12.75"/>
  <cols>
    <col min="1" max="1" width="18.421875" style="0" customWidth="1"/>
    <col min="4" max="4" width="18.28125" style="0" customWidth="1"/>
    <col min="7" max="7" width="23.8515625" style="0" customWidth="1"/>
    <col min="10" max="10" width="18.7109375" style="0" customWidth="1"/>
    <col min="13" max="13" width="18.28125" style="0" customWidth="1"/>
    <col min="16" max="16" width="18.42187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130"/>
      <c r="D1" s="61" t="str">
        <f>Squadre!I32</f>
        <v>L.S.D.</v>
      </c>
      <c r="E1" s="59"/>
      <c r="F1" s="62"/>
      <c r="G1" s="58" t="str">
        <f>Squadre!I1</f>
        <v>Amici di Mohammed</v>
      </c>
      <c r="H1" s="59"/>
      <c r="I1" s="60"/>
      <c r="J1" s="61" t="str">
        <f>Squadre!E1</f>
        <v>Calzini</v>
      </c>
      <c r="K1" s="59"/>
      <c r="L1" s="62"/>
      <c r="M1" s="58" t="str">
        <f>Squadre!M1</f>
        <v>Shooters</v>
      </c>
      <c r="N1" s="59"/>
      <c r="O1" s="130"/>
      <c r="P1" s="61" t="str">
        <f>Squadre!A32</f>
        <v>Gente Felice</v>
      </c>
      <c r="Q1" s="59"/>
      <c r="R1" s="62"/>
      <c r="S1" s="58" t="str">
        <f>Squadre!E32</f>
        <v>Forza Silvio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6</v>
      </c>
      <c r="C2" s="8"/>
      <c r="D2" s="7" t="s">
        <v>606</v>
      </c>
      <c r="E2" s="46">
        <v>6</v>
      </c>
      <c r="F2" s="47">
        <v>-2</v>
      </c>
      <c r="G2" s="102" t="s">
        <v>588</v>
      </c>
      <c r="H2" s="12">
        <v>6.5</v>
      </c>
      <c r="I2" s="8"/>
      <c r="J2" s="106" t="s">
        <v>547</v>
      </c>
      <c r="K2" s="203"/>
      <c r="L2" s="216"/>
      <c r="M2" s="23" t="s">
        <v>644</v>
      </c>
      <c r="N2" s="46">
        <v>6.5</v>
      </c>
      <c r="O2" s="140">
        <v>-1</v>
      </c>
      <c r="P2" s="7" t="s">
        <v>271</v>
      </c>
      <c r="Q2" s="12">
        <v>6.5</v>
      </c>
      <c r="R2" s="24">
        <v>-2</v>
      </c>
      <c r="S2" s="23" t="s">
        <v>724</v>
      </c>
      <c r="T2" s="12">
        <v>6</v>
      </c>
      <c r="U2" s="8">
        <v>-2</v>
      </c>
      <c r="V2" s="7" t="s">
        <v>434</v>
      </c>
      <c r="W2" s="12">
        <v>7</v>
      </c>
      <c r="X2" s="24"/>
    </row>
    <row r="3" spans="1:24" ht="15.75">
      <c r="A3" s="23"/>
      <c r="B3" s="12"/>
      <c r="C3" s="8"/>
      <c r="D3" s="7"/>
      <c r="E3" s="46"/>
      <c r="F3" s="47"/>
      <c r="G3" s="102"/>
      <c r="H3" s="12"/>
      <c r="I3" s="8"/>
      <c r="J3" s="7"/>
      <c r="K3" s="12"/>
      <c r="L3" s="24"/>
      <c r="M3" s="23"/>
      <c r="N3" s="46"/>
      <c r="O3" s="140"/>
      <c r="P3" s="7"/>
      <c r="Q3" s="12"/>
      <c r="R3" s="24"/>
      <c r="S3" s="23"/>
      <c r="T3" s="12"/>
      <c r="U3" s="8"/>
      <c r="V3" s="7"/>
      <c r="W3" s="12"/>
      <c r="X3" s="24"/>
    </row>
    <row r="4" spans="1:24" ht="15.75">
      <c r="A4" s="23" t="s">
        <v>707</v>
      </c>
      <c r="B4" s="12">
        <v>5.5</v>
      </c>
      <c r="C4" s="8"/>
      <c r="D4" s="7" t="s">
        <v>409</v>
      </c>
      <c r="E4" s="46">
        <v>6</v>
      </c>
      <c r="F4" s="47"/>
      <c r="G4" s="102" t="s">
        <v>750</v>
      </c>
      <c r="H4" s="12">
        <v>6</v>
      </c>
      <c r="I4" s="8">
        <v>-0.5</v>
      </c>
      <c r="J4" s="7" t="s">
        <v>202</v>
      </c>
      <c r="K4" s="12">
        <v>6.5</v>
      </c>
      <c r="L4" s="24"/>
      <c r="M4" s="23" t="s">
        <v>417</v>
      </c>
      <c r="N4" s="46">
        <v>6.5</v>
      </c>
      <c r="O4" s="140"/>
      <c r="P4" s="7" t="s">
        <v>686</v>
      </c>
      <c r="Q4" s="12">
        <v>5</v>
      </c>
      <c r="R4" s="24"/>
      <c r="S4" s="23" t="s">
        <v>465</v>
      </c>
      <c r="T4" s="12">
        <v>5</v>
      </c>
      <c r="U4" s="8"/>
      <c r="V4" s="7" t="s">
        <v>509</v>
      </c>
      <c r="W4" s="12">
        <v>6</v>
      </c>
      <c r="X4" s="24"/>
    </row>
    <row r="5" spans="1:24" ht="15.75">
      <c r="A5" s="23" t="s">
        <v>378</v>
      </c>
      <c r="B5" s="12">
        <v>6</v>
      </c>
      <c r="C5" s="8">
        <v>-0.5</v>
      </c>
      <c r="D5" s="7" t="s">
        <v>708</v>
      </c>
      <c r="E5" s="46">
        <v>6</v>
      </c>
      <c r="F5" s="47"/>
      <c r="G5" s="102" t="s">
        <v>571</v>
      </c>
      <c r="H5" s="12">
        <v>6</v>
      </c>
      <c r="I5" s="8">
        <v>-1</v>
      </c>
      <c r="J5" s="7" t="s">
        <v>548</v>
      </c>
      <c r="K5" s="12">
        <v>6</v>
      </c>
      <c r="L5" s="24"/>
      <c r="M5" s="23" t="s">
        <v>431</v>
      </c>
      <c r="N5" s="46">
        <v>6</v>
      </c>
      <c r="O5" s="140"/>
      <c r="P5" s="7" t="s">
        <v>278</v>
      </c>
      <c r="Q5" s="12">
        <v>6</v>
      </c>
      <c r="R5" s="24"/>
      <c r="S5" s="23" t="s">
        <v>476</v>
      </c>
      <c r="T5" s="12">
        <v>6.5</v>
      </c>
      <c r="U5" s="8"/>
      <c r="V5" s="7" t="s">
        <v>435</v>
      </c>
      <c r="W5" s="12">
        <v>6</v>
      </c>
      <c r="X5" s="24"/>
    </row>
    <row r="6" spans="1:24" ht="15.75">
      <c r="A6" s="23" t="s">
        <v>704</v>
      </c>
      <c r="B6" s="12">
        <v>6</v>
      </c>
      <c r="C6" s="8"/>
      <c r="D6" s="7" t="s">
        <v>399</v>
      </c>
      <c r="E6" s="46">
        <v>6</v>
      </c>
      <c r="F6" s="47"/>
      <c r="G6" s="102" t="s">
        <v>679</v>
      </c>
      <c r="H6" s="12">
        <v>6</v>
      </c>
      <c r="I6" s="8"/>
      <c r="J6" s="7" t="s">
        <v>305</v>
      </c>
      <c r="K6" s="12">
        <v>6</v>
      </c>
      <c r="L6" s="24"/>
      <c r="M6" s="107" t="s">
        <v>751</v>
      </c>
      <c r="N6" s="201"/>
      <c r="O6" s="215"/>
      <c r="P6" s="7" t="s">
        <v>281</v>
      </c>
      <c r="Q6" s="12">
        <v>5</v>
      </c>
      <c r="R6" s="24"/>
      <c r="S6" s="107" t="s">
        <v>466</v>
      </c>
      <c r="T6" s="203"/>
      <c r="U6" s="204"/>
      <c r="V6" s="7" t="s">
        <v>450</v>
      </c>
      <c r="W6" s="12">
        <v>6.5</v>
      </c>
      <c r="X6" s="24"/>
    </row>
    <row r="7" spans="1:24" ht="15.75">
      <c r="A7" s="23"/>
      <c r="B7" s="12"/>
      <c r="C7" s="8"/>
      <c r="D7" s="7" t="s">
        <v>400</v>
      </c>
      <c r="E7" s="46">
        <v>6</v>
      </c>
      <c r="F7" s="47"/>
      <c r="G7" s="102"/>
      <c r="H7" s="12"/>
      <c r="I7" s="8"/>
      <c r="J7" s="7"/>
      <c r="K7" s="12"/>
      <c r="L7" s="24"/>
      <c r="M7" s="23" t="s">
        <v>504</v>
      </c>
      <c r="N7" s="46">
        <v>6</v>
      </c>
      <c r="O7" s="140">
        <v>-0.5</v>
      </c>
      <c r="P7" s="7" t="s">
        <v>319</v>
      </c>
      <c r="Q7" s="12">
        <v>6</v>
      </c>
      <c r="R7" s="24">
        <v>-0.5</v>
      </c>
      <c r="S7" s="23" t="s">
        <v>475</v>
      </c>
      <c r="T7" s="12">
        <v>6</v>
      </c>
      <c r="U7" s="8"/>
      <c r="V7" s="7"/>
      <c r="W7" s="12"/>
      <c r="X7" s="24"/>
    </row>
    <row r="8" spans="1:24" ht="15.75">
      <c r="A8" s="23" t="s">
        <v>703</v>
      </c>
      <c r="B8" s="12">
        <v>5</v>
      </c>
      <c r="C8" s="8"/>
      <c r="D8" s="7"/>
      <c r="E8" s="46"/>
      <c r="F8" s="47"/>
      <c r="G8" s="125" t="s">
        <v>683</v>
      </c>
      <c r="H8" s="203"/>
      <c r="I8" s="204"/>
      <c r="J8" s="7" t="s">
        <v>489</v>
      </c>
      <c r="K8" s="12">
        <v>6</v>
      </c>
      <c r="L8" s="24">
        <v>-0.5</v>
      </c>
      <c r="M8" s="23"/>
      <c r="N8" s="46"/>
      <c r="O8" s="140"/>
      <c r="P8" s="7"/>
      <c r="Q8" s="12"/>
      <c r="R8" s="24"/>
      <c r="S8" s="23"/>
      <c r="T8" s="12"/>
      <c r="U8" s="8"/>
      <c r="V8" s="7" t="s">
        <v>596</v>
      </c>
      <c r="W8" s="12">
        <v>6</v>
      </c>
      <c r="X8" s="24"/>
    </row>
    <row r="9" spans="1:24" ht="15.75">
      <c r="A9" s="23" t="s">
        <v>18</v>
      </c>
      <c r="B9" s="12">
        <v>5.5</v>
      </c>
      <c r="C9" s="8"/>
      <c r="D9" s="7" t="s">
        <v>709</v>
      </c>
      <c r="E9" s="46">
        <v>7</v>
      </c>
      <c r="F9" s="47">
        <v>3</v>
      </c>
      <c r="G9" s="102" t="s">
        <v>238</v>
      </c>
      <c r="H9" s="12">
        <v>6.5</v>
      </c>
      <c r="I9" s="8">
        <v>-0.5</v>
      </c>
      <c r="J9" s="7" t="s">
        <v>211</v>
      </c>
      <c r="K9" s="12">
        <v>6.5</v>
      </c>
      <c r="L9" s="24">
        <v>1</v>
      </c>
      <c r="M9" s="107" t="s">
        <v>423</v>
      </c>
      <c r="N9" s="201"/>
      <c r="O9" s="215"/>
      <c r="P9" s="7" t="s">
        <v>239</v>
      </c>
      <c r="Q9" s="12">
        <v>6.5</v>
      </c>
      <c r="R9" s="24">
        <v>-0.5</v>
      </c>
      <c r="S9" s="23" t="s">
        <v>468</v>
      </c>
      <c r="T9" s="12">
        <v>6</v>
      </c>
      <c r="U9" s="8"/>
      <c r="V9" s="7" t="s">
        <v>441</v>
      </c>
      <c r="W9" s="12">
        <v>6.5</v>
      </c>
      <c r="X9" s="24">
        <v>3</v>
      </c>
    </row>
    <row r="10" spans="1:24" ht="15.75">
      <c r="A10" s="23" t="s">
        <v>513</v>
      </c>
      <c r="B10" s="12">
        <v>7.5</v>
      </c>
      <c r="C10" s="8">
        <v>1</v>
      </c>
      <c r="D10" s="7" t="s">
        <v>404</v>
      </c>
      <c r="E10" s="46">
        <v>5</v>
      </c>
      <c r="F10" s="47"/>
      <c r="G10" s="102" t="s">
        <v>241</v>
      </c>
      <c r="H10" s="12">
        <v>6</v>
      </c>
      <c r="I10" s="8"/>
      <c r="J10" s="7" t="s">
        <v>214</v>
      </c>
      <c r="K10" s="12">
        <v>5</v>
      </c>
      <c r="L10" s="24"/>
      <c r="M10" s="23" t="s">
        <v>422</v>
      </c>
      <c r="N10" s="46">
        <v>5.5</v>
      </c>
      <c r="O10" s="140">
        <v>-0.5</v>
      </c>
      <c r="P10" s="7" t="s">
        <v>287</v>
      </c>
      <c r="Q10" s="12">
        <v>6.5</v>
      </c>
      <c r="R10" s="24"/>
      <c r="S10" s="23" t="s">
        <v>492</v>
      </c>
      <c r="T10" s="12">
        <v>5</v>
      </c>
      <c r="U10" s="8"/>
      <c r="V10" s="7" t="s">
        <v>508</v>
      </c>
      <c r="W10" s="12">
        <v>7</v>
      </c>
      <c r="X10" s="24"/>
    </row>
    <row r="11" spans="1:24" ht="15.75">
      <c r="A11" s="23" t="s">
        <v>705</v>
      </c>
      <c r="B11" s="12">
        <v>6</v>
      </c>
      <c r="C11" s="8">
        <v>-0.5</v>
      </c>
      <c r="D11" s="7" t="s">
        <v>402</v>
      </c>
      <c r="E11" s="46">
        <v>6.5</v>
      </c>
      <c r="F11" s="47">
        <v>3</v>
      </c>
      <c r="G11" s="102" t="s">
        <v>682</v>
      </c>
      <c r="H11" s="12">
        <v>6</v>
      </c>
      <c r="I11" s="8"/>
      <c r="J11" s="7" t="s">
        <v>213</v>
      </c>
      <c r="K11" s="12">
        <v>6.5</v>
      </c>
      <c r="L11" s="24">
        <v>-0.5</v>
      </c>
      <c r="M11" s="23" t="s">
        <v>420</v>
      </c>
      <c r="N11" s="46">
        <v>5.5</v>
      </c>
      <c r="O11" s="140">
        <v>-0.5</v>
      </c>
      <c r="P11" s="7" t="s">
        <v>288</v>
      </c>
      <c r="Q11" s="12">
        <v>5</v>
      </c>
      <c r="R11" s="24"/>
      <c r="S11" s="107" t="s">
        <v>748</v>
      </c>
      <c r="T11" s="203"/>
      <c r="U11" s="204"/>
      <c r="V11" s="7" t="s">
        <v>439</v>
      </c>
      <c r="W11" s="12">
        <v>6</v>
      </c>
      <c r="X11" s="24"/>
    </row>
    <row r="12" spans="1:24" ht="15.75">
      <c r="A12" s="23"/>
      <c r="B12" s="12"/>
      <c r="C12" s="8"/>
      <c r="D12" s="7"/>
      <c r="E12" s="46"/>
      <c r="F12" s="47"/>
      <c r="G12" s="102"/>
      <c r="H12" s="12"/>
      <c r="I12" s="8"/>
      <c r="J12" s="7"/>
      <c r="K12" s="12"/>
      <c r="L12" s="24"/>
      <c r="M12" s="23"/>
      <c r="N12" s="46"/>
      <c r="O12" s="140"/>
      <c r="P12" s="7"/>
      <c r="Q12" s="12"/>
      <c r="R12" s="24"/>
      <c r="S12" s="23"/>
      <c r="T12" s="12"/>
      <c r="U12" s="8"/>
      <c r="V12" s="7"/>
      <c r="W12" s="12"/>
      <c r="X12" s="24"/>
    </row>
    <row r="13" spans="1:24" ht="15.75">
      <c r="A13" s="23" t="s">
        <v>9</v>
      </c>
      <c r="B13" s="12">
        <v>5.5</v>
      </c>
      <c r="C13" s="8">
        <v>3</v>
      </c>
      <c r="D13" s="7" t="s">
        <v>413</v>
      </c>
      <c r="E13" s="46">
        <v>5</v>
      </c>
      <c r="F13" s="47"/>
      <c r="G13" s="102" t="s">
        <v>244</v>
      </c>
      <c r="H13" s="12">
        <v>5</v>
      </c>
      <c r="I13" s="8"/>
      <c r="J13" s="7" t="s">
        <v>453</v>
      </c>
      <c r="K13" s="12">
        <v>6</v>
      </c>
      <c r="L13" s="24">
        <v>1</v>
      </c>
      <c r="M13" s="107" t="s">
        <v>506</v>
      </c>
      <c r="N13" s="201"/>
      <c r="O13" s="215"/>
      <c r="P13" s="7" t="s">
        <v>688</v>
      </c>
      <c r="Q13" s="12">
        <v>5</v>
      </c>
      <c r="R13" s="24"/>
      <c r="S13" s="23" t="s">
        <v>471</v>
      </c>
      <c r="T13" s="12">
        <v>6.5</v>
      </c>
      <c r="U13" s="8">
        <v>3</v>
      </c>
      <c r="V13" s="106" t="s">
        <v>442</v>
      </c>
      <c r="W13" s="203"/>
      <c r="X13" s="216"/>
    </row>
    <row r="14" spans="1:24" ht="15.75">
      <c r="A14" s="23" t="s">
        <v>485</v>
      </c>
      <c r="B14" s="12">
        <v>5</v>
      </c>
      <c r="C14" s="8"/>
      <c r="D14" s="7" t="s">
        <v>511</v>
      </c>
      <c r="E14" s="46">
        <v>4</v>
      </c>
      <c r="F14" s="47"/>
      <c r="G14" s="102" t="s">
        <v>685</v>
      </c>
      <c r="H14" s="12">
        <v>5.5</v>
      </c>
      <c r="I14" s="8"/>
      <c r="J14" s="7" t="s">
        <v>455</v>
      </c>
      <c r="K14" s="12">
        <v>6</v>
      </c>
      <c r="L14" s="24">
        <v>-0.5</v>
      </c>
      <c r="M14" s="23" t="s">
        <v>424</v>
      </c>
      <c r="N14" s="46">
        <v>5</v>
      </c>
      <c r="O14" s="140">
        <v>-1</v>
      </c>
      <c r="P14" s="106" t="s">
        <v>496</v>
      </c>
      <c r="Q14" s="203"/>
      <c r="R14" s="216"/>
      <c r="S14" s="23" t="s">
        <v>524</v>
      </c>
      <c r="T14" s="12">
        <v>5.5</v>
      </c>
      <c r="U14" s="8"/>
      <c r="V14" s="7" t="s">
        <v>714</v>
      </c>
      <c r="W14" s="12">
        <v>5.5</v>
      </c>
      <c r="X14" s="24"/>
    </row>
    <row r="15" spans="1:24" ht="15.75">
      <c r="A15" s="23" t="s">
        <v>15</v>
      </c>
      <c r="B15" s="12">
        <v>7</v>
      </c>
      <c r="C15" s="8">
        <v>3</v>
      </c>
      <c r="D15" s="7" t="s">
        <v>407</v>
      </c>
      <c r="E15" s="46">
        <v>5.5</v>
      </c>
      <c r="F15" s="181"/>
      <c r="G15" s="102" t="s">
        <v>684</v>
      </c>
      <c r="H15" s="12">
        <v>6.5</v>
      </c>
      <c r="I15" s="8">
        <v>3</v>
      </c>
      <c r="J15" s="7" t="s">
        <v>317</v>
      </c>
      <c r="K15" s="12">
        <v>6.5</v>
      </c>
      <c r="L15" s="24"/>
      <c r="M15" s="107" t="s">
        <v>426</v>
      </c>
      <c r="N15" s="201"/>
      <c r="O15" s="215"/>
      <c r="P15" s="7" t="s">
        <v>689</v>
      </c>
      <c r="Q15" s="12">
        <v>5.5</v>
      </c>
      <c r="R15" s="24"/>
      <c r="S15" s="23" t="s">
        <v>523</v>
      </c>
      <c r="T15" s="12">
        <v>5</v>
      </c>
      <c r="U15" s="8"/>
      <c r="V15" s="7" t="s">
        <v>713</v>
      </c>
      <c r="W15" s="12">
        <v>6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48"/>
      <c r="O16" s="141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/>
      <c r="B17" s="37"/>
      <c r="C17" s="38"/>
      <c r="D17" s="39"/>
      <c r="E17" s="49"/>
      <c r="F17" s="50"/>
      <c r="G17" s="105" t="s">
        <v>242</v>
      </c>
      <c r="H17" s="37">
        <v>6.5</v>
      </c>
      <c r="I17" s="42"/>
      <c r="J17" s="39" t="s">
        <v>198</v>
      </c>
      <c r="K17" s="37">
        <v>6.5</v>
      </c>
      <c r="L17" s="40"/>
      <c r="M17" s="36" t="s">
        <v>258</v>
      </c>
      <c r="N17" s="37">
        <v>6</v>
      </c>
      <c r="O17" s="133"/>
      <c r="P17" s="39" t="s">
        <v>295</v>
      </c>
      <c r="Q17" s="37">
        <v>5</v>
      </c>
      <c r="R17" s="40"/>
      <c r="S17" s="36" t="s">
        <v>303</v>
      </c>
      <c r="T17" s="37">
        <v>6</v>
      </c>
      <c r="U17" s="38"/>
      <c r="V17" s="39" t="s">
        <v>368</v>
      </c>
      <c r="W17" s="37">
        <v>5.5</v>
      </c>
      <c r="X17" s="40"/>
    </row>
    <row r="18" spans="1:24" ht="15.75">
      <c r="A18" s="36"/>
      <c r="B18" s="37"/>
      <c r="C18" s="38"/>
      <c r="D18" s="39"/>
      <c r="E18" s="49"/>
      <c r="F18" s="50"/>
      <c r="G18" s="105"/>
      <c r="H18" s="37"/>
      <c r="I18" s="38"/>
      <c r="J18" s="39"/>
      <c r="K18" s="37"/>
      <c r="L18" s="40"/>
      <c r="M18" s="36" t="s">
        <v>265</v>
      </c>
      <c r="N18" s="49">
        <v>5.5</v>
      </c>
      <c r="O18" s="142">
        <v>-0.5</v>
      </c>
      <c r="P18" s="39"/>
      <c r="Q18" s="37"/>
      <c r="R18" s="40"/>
      <c r="S18" s="36" t="s">
        <v>692</v>
      </c>
      <c r="T18" s="37">
        <v>5</v>
      </c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105"/>
      <c r="H19" s="37"/>
      <c r="I19" s="42"/>
      <c r="J19" s="39"/>
      <c r="K19" s="37"/>
      <c r="L19" s="40"/>
      <c r="M19" s="36" t="s">
        <v>731</v>
      </c>
      <c r="N19" s="49">
        <v>5</v>
      </c>
      <c r="O19" s="142"/>
      <c r="P19" s="39"/>
      <c r="Q19" s="37"/>
      <c r="R19" s="40"/>
      <c r="S19" s="36"/>
      <c r="T19" s="37"/>
      <c r="U19" s="38"/>
      <c r="V19" s="39"/>
      <c r="W19" s="37"/>
      <c r="X19" s="40"/>
    </row>
    <row r="20" spans="1:24" ht="15.75">
      <c r="A20" s="108"/>
      <c r="B20" s="109"/>
      <c r="C20" s="110"/>
      <c r="D20" s="111" t="s">
        <v>482</v>
      </c>
      <c r="E20" s="109"/>
      <c r="F20" s="112">
        <v>1</v>
      </c>
      <c r="G20" s="108"/>
      <c r="H20" s="109"/>
      <c r="I20" s="110"/>
      <c r="J20" s="111"/>
      <c r="K20" s="109"/>
      <c r="L20" s="112"/>
      <c r="M20" s="108" t="s">
        <v>631</v>
      </c>
      <c r="N20" s="115">
        <v>1</v>
      </c>
      <c r="O20" s="117"/>
      <c r="P20" s="108" t="s">
        <v>631</v>
      </c>
      <c r="Q20" s="115">
        <v>0</v>
      </c>
      <c r="R20" s="116"/>
      <c r="S20" s="108" t="s">
        <v>631</v>
      </c>
      <c r="T20" s="109">
        <v>1</v>
      </c>
      <c r="U20" s="110"/>
      <c r="V20" s="111"/>
      <c r="W20" s="109"/>
      <c r="X20" s="112"/>
    </row>
    <row r="21" spans="1:24" ht="15.75">
      <c r="A21" s="108"/>
      <c r="B21" s="109"/>
      <c r="C21" s="110"/>
      <c r="D21" s="111" t="s">
        <v>483</v>
      </c>
      <c r="E21" s="109">
        <v>24</v>
      </c>
      <c r="F21" s="112">
        <v>6</v>
      </c>
      <c r="G21" s="108"/>
      <c r="H21" s="109"/>
      <c r="I21" s="110"/>
      <c r="J21" s="111"/>
      <c r="K21" s="109"/>
      <c r="L21" s="112"/>
      <c r="M21" s="108" t="s">
        <v>630</v>
      </c>
      <c r="N21" s="115">
        <f>AVERAGE(N2,N4,N5,N7)</f>
        <v>6.25</v>
      </c>
      <c r="O21" s="117"/>
      <c r="P21" s="108" t="s">
        <v>630</v>
      </c>
      <c r="Q21" s="115">
        <f>AVERAGE(Q2,Q5,Q7,Q4)</f>
        <v>5.875</v>
      </c>
      <c r="R21" s="116"/>
      <c r="S21" s="108" t="s">
        <v>630</v>
      </c>
      <c r="T21" s="109">
        <f>AVERAGE(T2,T5,T7,T17)</f>
        <v>6.125</v>
      </c>
      <c r="U21" s="109"/>
      <c r="V21" s="111"/>
      <c r="W21" s="109"/>
      <c r="X21" s="112"/>
    </row>
    <row r="22" spans="1:24" ht="12.75">
      <c r="A22" s="26" t="s">
        <v>379</v>
      </c>
      <c r="B22" s="196"/>
      <c r="C22" s="197"/>
      <c r="D22" s="11" t="s">
        <v>408</v>
      </c>
      <c r="E22" s="54"/>
      <c r="F22" s="126"/>
      <c r="G22" s="103" t="s">
        <v>223</v>
      </c>
      <c r="H22" s="196"/>
      <c r="I22" s="196"/>
      <c r="J22" s="11" t="s">
        <v>198</v>
      </c>
      <c r="K22" s="10"/>
      <c r="L22" s="25"/>
      <c r="M22" s="26" t="s">
        <v>433</v>
      </c>
      <c r="N22" s="10"/>
      <c r="O22" s="134"/>
      <c r="P22" s="11" t="s">
        <v>273</v>
      </c>
      <c r="Q22" s="10"/>
      <c r="R22" s="25"/>
      <c r="S22" s="26" t="s">
        <v>522</v>
      </c>
      <c r="T22" s="10"/>
      <c r="U22" s="9"/>
      <c r="V22" s="11" t="s">
        <v>445</v>
      </c>
      <c r="W22" s="10"/>
      <c r="X22" s="25"/>
    </row>
    <row r="23" spans="1:24" ht="12.75">
      <c r="A23" s="26" t="s">
        <v>24</v>
      </c>
      <c r="B23" s="10"/>
      <c r="C23" s="9"/>
      <c r="D23" s="11" t="s">
        <v>499</v>
      </c>
      <c r="E23" s="54"/>
      <c r="F23" s="126"/>
      <c r="G23" s="103" t="s">
        <v>247</v>
      </c>
      <c r="H23" s="196"/>
      <c r="I23" s="196"/>
      <c r="J23" s="11" t="s">
        <v>562</v>
      </c>
      <c r="K23" s="10"/>
      <c r="L23" s="25"/>
      <c r="M23" s="26" t="s">
        <v>425</v>
      </c>
      <c r="N23" s="196"/>
      <c r="O23" s="218"/>
      <c r="P23" s="11" t="s">
        <v>274</v>
      </c>
      <c r="Q23" s="10"/>
      <c r="R23" s="25"/>
      <c r="S23" s="26" t="s">
        <v>467</v>
      </c>
      <c r="T23" s="10">
        <v>6</v>
      </c>
      <c r="U23" s="9"/>
      <c r="V23" s="11" t="s">
        <v>507</v>
      </c>
      <c r="W23" s="10">
        <v>5.5</v>
      </c>
      <c r="X23" s="25">
        <v>-1</v>
      </c>
    </row>
    <row r="24" spans="1:24" ht="12.75">
      <c r="A24" s="26" t="s">
        <v>22</v>
      </c>
      <c r="B24" s="10">
        <v>7</v>
      </c>
      <c r="C24" s="9">
        <v>3</v>
      </c>
      <c r="D24" s="11" t="s">
        <v>405</v>
      </c>
      <c r="E24" s="54">
        <v>5.5</v>
      </c>
      <c r="F24" s="126"/>
      <c r="G24" s="103" t="s">
        <v>242</v>
      </c>
      <c r="H24" s="10">
        <v>6.5</v>
      </c>
      <c r="I24" s="10"/>
      <c r="J24" s="11" t="s">
        <v>454</v>
      </c>
      <c r="K24" s="10">
        <v>5</v>
      </c>
      <c r="L24" s="25"/>
      <c r="M24" s="26" t="s">
        <v>743</v>
      </c>
      <c r="N24" s="10">
        <v>5</v>
      </c>
      <c r="O24" s="134"/>
      <c r="P24" s="11" t="s">
        <v>280</v>
      </c>
      <c r="Q24" s="10"/>
      <c r="R24" s="25"/>
      <c r="S24" s="26" t="s">
        <v>729</v>
      </c>
      <c r="T24" s="10">
        <v>6</v>
      </c>
      <c r="U24" s="9"/>
      <c r="V24" s="11" t="s">
        <v>451</v>
      </c>
      <c r="W24" s="10"/>
      <c r="X24" s="25"/>
    </row>
    <row r="25" spans="1:24" ht="12.75">
      <c r="A25" s="26" t="s">
        <v>487</v>
      </c>
      <c r="B25" s="10"/>
      <c r="C25" s="9"/>
      <c r="D25" s="11" t="s">
        <v>412</v>
      </c>
      <c r="E25" s="54"/>
      <c r="F25" s="126"/>
      <c r="G25" s="103" t="s">
        <v>620</v>
      </c>
      <c r="H25" s="10"/>
      <c r="I25" s="10"/>
      <c r="J25" s="11" t="s">
        <v>311</v>
      </c>
      <c r="K25" s="10"/>
      <c r="L25" s="25"/>
      <c r="M25" s="26" t="s">
        <v>421</v>
      </c>
      <c r="N25" s="10">
        <v>5.5</v>
      </c>
      <c r="O25" s="134">
        <v>-0.5</v>
      </c>
      <c r="P25" s="11" t="s">
        <v>749</v>
      </c>
      <c r="Q25" s="10"/>
      <c r="R25" s="25"/>
      <c r="S25" s="26" t="s">
        <v>723</v>
      </c>
      <c r="T25" s="10">
        <v>5</v>
      </c>
      <c r="U25" s="9"/>
      <c r="V25" s="11" t="s">
        <v>510</v>
      </c>
      <c r="W25" s="10">
        <v>6</v>
      </c>
      <c r="X25" s="25"/>
    </row>
    <row r="26" spans="1:24" ht="12.75">
      <c r="A26" s="26" t="s">
        <v>512</v>
      </c>
      <c r="B26" s="10"/>
      <c r="C26" s="9"/>
      <c r="D26" s="11" t="s">
        <v>498</v>
      </c>
      <c r="E26" s="54"/>
      <c r="F26" s="126"/>
      <c r="G26" s="103" t="s">
        <v>654</v>
      </c>
      <c r="H26" s="10">
        <v>6</v>
      </c>
      <c r="I26" s="10"/>
      <c r="J26" s="11" t="s">
        <v>639</v>
      </c>
      <c r="K26" s="10"/>
      <c r="L26" s="25"/>
      <c r="M26" s="26" t="s">
        <v>521</v>
      </c>
      <c r="N26" s="10"/>
      <c r="O26" s="134"/>
      <c r="P26" s="11" t="s">
        <v>283</v>
      </c>
      <c r="Q26" s="10"/>
      <c r="R26" s="25"/>
      <c r="S26" s="26" t="s">
        <v>478</v>
      </c>
      <c r="T26" s="10"/>
      <c r="U26" s="9"/>
      <c r="V26" s="11" t="s">
        <v>712</v>
      </c>
      <c r="W26" s="10">
        <v>6</v>
      </c>
      <c r="X26" s="25"/>
    </row>
    <row r="27" spans="1:24" ht="12.75">
      <c r="A27" s="26" t="s">
        <v>747</v>
      </c>
      <c r="B27" s="10"/>
      <c r="C27" s="9"/>
      <c r="D27" s="11" t="s">
        <v>398</v>
      </c>
      <c r="E27" s="54"/>
      <c r="F27" s="126"/>
      <c r="G27" s="103" t="s">
        <v>232</v>
      </c>
      <c r="H27" s="10"/>
      <c r="I27" s="10"/>
      <c r="J27" s="11" t="s">
        <v>452</v>
      </c>
      <c r="K27" s="10"/>
      <c r="L27" s="25"/>
      <c r="M27" s="26" t="s">
        <v>432</v>
      </c>
      <c r="N27" s="10">
        <v>6</v>
      </c>
      <c r="O27" s="134"/>
      <c r="P27" s="11" t="s">
        <v>295</v>
      </c>
      <c r="Q27" s="10">
        <v>5</v>
      </c>
      <c r="R27" s="25"/>
      <c r="S27" s="26" t="s">
        <v>473</v>
      </c>
      <c r="T27" s="10"/>
      <c r="U27" s="9"/>
      <c r="V27" s="11" t="s">
        <v>443</v>
      </c>
      <c r="W27" s="10">
        <v>5.5</v>
      </c>
      <c r="X27" s="25"/>
    </row>
    <row r="28" spans="1:24" ht="13.5" thickBot="1">
      <c r="A28" s="27" t="s">
        <v>746</v>
      </c>
      <c r="B28" s="31"/>
      <c r="C28" s="29"/>
      <c r="D28" s="28" t="s">
        <v>739</v>
      </c>
      <c r="E28" s="56"/>
      <c r="F28" s="127"/>
      <c r="G28" s="104" t="s">
        <v>718</v>
      </c>
      <c r="H28" s="31"/>
      <c r="I28" s="31"/>
      <c r="J28" s="31" t="s">
        <v>200</v>
      </c>
      <c r="K28" s="31"/>
      <c r="L28" s="30"/>
      <c r="M28" s="26" t="s">
        <v>752</v>
      </c>
      <c r="N28" s="31"/>
      <c r="O28" s="135"/>
      <c r="P28" s="28" t="s">
        <v>293</v>
      </c>
      <c r="Q28" s="31"/>
      <c r="R28" s="30"/>
      <c r="S28" s="27" t="s">
        <v>477</v>
      </c>
      <c r="T28" s="31"/>
      <c r="U28" s="29"/>
      <c r="V28" s="28" t="s">
        <v>446</v>
      </c>
      <c r="W28" s="31"/>
      <c r="X28" s="30"/>
    </row>
    <row r="29" spans="1:24" ht="16.5" thickBot="1">
      <c r="A29" s="128" t="s">
        <v>0</v>
      </c>
      <c r="B29" s="138">
        <f>SUM(B2:C20)</f>
        <v>71</v>
      </c>
      <c r="C29" s="4"/>
      <c r="D29" s="128" t="s">
        <v>0</v>
      </c>
      <c r="E29" s="139">
        <f>SUM(E2:F20)</f>
        <v>68</v>
      </c>
      <c r="F29" s="4"/>
      <c r="G29" s="2" t="s">
        <v>0</v>
      </c>
      <c r="H29" s="19">
        <f>SUM(H2:I20)</f>
        <v>67.5</v>
      </c>
      <c r="I29" s="4"/>
      <c r="J29" s="2" t="s">
        <v>0</v>
      </c>
      <c r="K29" s="19">
        <f>SUM(K2:K19)+SUM(L2:L19)</f>
        <v>68</v>
      </c>
      <c r="L29" s="63"/>
      <c r="M29" s="128" t="s">
        <v>0</v>
      </c>
      <c r="N29" s="143">
        <f>SUM(N2:O20)</f>
        <v>54.5</v>
      </c>
      <c r="O29" s="63"/>
      <c r="P29" s="128" t="s">
        <v>0</v>
      </c>
      <c r="Q29" s="136">
        <f>SUM(Q2:R20)</f>
        <v>59</v>
      </c>
      <c r="R29" s="4"/>
      <c r="S29" s="128" t="s">
        <v>0</v>
      </c>
      <c r="T29" s="136">
        <f>SUM(T2:U20)</f>
        <v>64.5</v>
      </c>
      <c r="U29" s="63"/>
      <c r="V29" s="128" t="s">
        <v>0</v>
      </c>
      <c r="W29" s="136">
        <f>SUM(W2:X20)</f>
        <v>71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1</v>
      </c>
      <c r="L30" s="63"/>
      <c r="M30" s="3" t="s">
        <v>1</v>
      </c>
      <c r="N30" s="1">
        <f>IF(ISERROR(FLOOR(PRODUCT(SUM(N29,-60),1/6),1)),0,FLOOR(PRODUCT(SUM(N29,-60),1/6),1))</f>
        <v>0</v>
      </c>
      <c r="O30" s="63"/>
      <c r="P30" s="3" t="s">
        <v>1</v>
      </c>
      <c r="Q30" s="1">
        <f>IF(ISERROR(FLOOR(PRODUCT(SUM(Q29,-60),1/6),1)),0,FLOOR(PRODUCT(SUM(Q29,-60),1/6),1))</f>
        <v>0</v>
      </c>
      <c r="R30" s="4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1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P1</f>
        <v>Gente Felice</v>
      </c>
      <c r="B32" s="15">
        <f>Q30</f>
        <v>0</v>
      </c>
      <c r="C32" s="16"/>
      <c r="D32" s="13" t="str">
        <f>A1</f>
        <v>Euskal Herria</v>
      </c>
      <c r="E32" s="14">
        <f>B30</f>
        <v>1</v>
      </c>
      <c r="F32" s="5"/>
      <c r="G32" s="14" t="str">
        <f>J1</f>
        <v>Calzini</v>
      </c>
      <c r="H32" s="15">
        <f>K30</f>
        <v>1</v>
      </c>
      <c r="I32" s="16"/>
      <c r="J32" s="121" t="str">
        <f>V1</f>
        <v>NcT</v>
      </c>
      <c r="K32" s="14">
        <f>W30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M1</f>
        <v>Shooters</v>
      </c>
      <c r="B33" s="14">
        <f>N30</f>
        <v>0</v>
      </c>
      <c r="C33" s="16"/>
      <c r="D33" s="14" t="str">
        <f>D1</f>
        <v>L.S.D.</v>
      </c>
      <c r="E33" s="14">
        <f>E30</f>
        <v>1</v>
      </c>
      <c r="F33" s="5"/>
      <c r="G33" s="14" t="str">
        <f>G1</f>
        <v>Amici di Mohammed</v>
      </c>
      <c r="H33" s="14">
        <f>H30</f>
        <v>1</v>
      </c>
      <c r="I33" s="16"/>
      <c r="J33" s="14" t="str">
        <f>S1</f>
        <v>Forza Silvio</v>
      </c>
      <c r="K33" s="18">
        <f>T30</f>
        <v>0</v>
      </c>
      <c r="L33" s="1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18.28125" style="0" customWidth="1"/>
    <col min="4" max="4" width="18.28125" style="0" customWidth="1"/>
    <col min="7" max="7" width="23.57421875" style="0" customWidth="1"/>
    <col min="10" max="10" width="23.71093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Squadre!E32</f>
        <v>Forza Silvio</v>
      </c>
      <c r="E1" s="59"/>
      <c r="F1" s="62"/>
      <c r="G1" s="58" t="str">
        <f>Squadre!I1</f>
        <v>Amici di Mohammed</v>
      </c>
      <c r="H1" s="59"/>
      <c r="I1" s="130"/>
      <c r="J1" s="61" t="str">
        <f>Squadre!I32</f>
        <v>L.S.D.</v>
      </c>
      <c r="K1" s="59"/>
      <c r="L1" s="62"/>
      <c r="M1" s="58" t="str">
        <f>Squadre!A32</f>
        <v>Gente Felice</v>
      </c>
      <c r="N1" s="59"/>
      <c r="O1" s="60"/>
      <c r="P1" s="61" t="str">
        <f>Squadre!E1</f>
        <v>Calzini</v>
      </c>
      <c r="Q1" s="59"/>
      <c r="R1" s="130"/>
      <c r="S1" s="58" t="str">
        <f>Squadre!M1</f>
        <v>Shooters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158</v>
      </c>
      <c r="B2" s="12">
        <v>7</v>
      </c>
      <c r="C2" s="8"/>
      <c r="D2" s="7" t="s">
        <v>724</v>
      </c>
      <c r="E2" s="12">
        <v>5</v>
      </c>
      <c r="F2" s="24">
        <v>-2</v>
      </c>
      <c r="G2" s="102" t="s">
        <v>588</v>
      </c>
      <c r="H2" s="12">
        <v>6</v>
      </c>
      <c r="I2" s="131">
        <v>-0.5</v>
      </c>
      <c r="J2" s="7" t="s">
        <v>606</v>
      </c>
      <c r="K2" s="46">
        <v>6</v>
      </c>
      <c r="L2" s="47">
        <v>-1</v>
      </c>
      <c r="M2" s="23" t="s">
        <v>271</v>
      </c>
      <c r="N2" s="12">
        <v>6</v>
      </c>
      <c r="O2" s="8">
        <v>-1</v>
      </c>
      <c r="P2" s="106" t="s">
        <v>547</v>
      </c>
      <c r="Q2" s="203"/>
      <c r="R2" s="217"/>
      <c r="S2" s="23" t="s">
        <v>644</v>
      </c>
      <c r="T2" s="46">
        <v>6</v>
      </c>
      <c r="U2" s="51"/>
      <c r="V2" s="7" t="s">
        <v>755</v>
      </c>
      <c r="W2" s="12">
        <v>6</v>
      </c>
      <c r="X2" s="24">
        <v>-2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131"/>
      <c r="J3" s="7"/>
      <c r="K3" s="46"/>
      <c r="L3" s="47"/>
      <c r="M3" s="23"/>
      <c r="N3" s="12"/>
      <c r="O3" s="8"/>
      <c r="P3" s="7"/>
      <c r="Q3" s="12"/>
      <c r="R3" s="131"/>
      <c r="S3" s="23"/>
      <c r="T3" s="46"/>
      <c r="U3" s="51"/>
      <c r="V3" s="7"/>
      <c r="W3" s="12"/>
      <c r="X3" s="24"/>
    </row>
    <row r="4" spans="1:24" ht="15.75">
      <c r="A4" s="23" t="s">
        <v>667</v>
      </c>
      <c r="B4" s="12">
        <v>5.5</v>
      </c>
      <c r="C4" s="8"/>
      <c r="D4" s="7" t="s">
        <v>476</v>
      </c>
      <c r="E4" s="12">
        <v>6.5</v>
      </c>
      <c r="F4" s="24">
        <v>-1</v>
      </c>
      <c r="G4" s="102" t="s">
        <v>671</v>
      </c>
      <c r="H4" s="12">
        <v>6.5</v>
      </c>
      <c r="I4" s="131"/>
      <c r="J4" s="7" t="s">
        <v>399</v>
      </c>
      <c r="K4" s="46">
        <v>6</v>
      </c>
      <c r="L4" s="47"/>
      <c r="M4" s="23" t="s">
        <v>686</v>
      </c>
      <c r="N4" s="12">
        <v>7</v>
      </c>
      <c r="O4" s="8"/>
      <c r="P4" s="7" t="s">
        <v>202</v>
      </c>
      <c r="Q4" s="12">
        <v>6.5</v>
      </c>
      <c r="R4" s="131"/>
      <c r="S4" s="23" t="s">
        <v>417</v>
      </c>
      <c r="T4" s="46">
        <v>6.5</v>
      </c>
      <c r="U4" s="51"/>
      <c r="V4" s="7" t="s">
        <v>509</v>
      </c>
      <c r="W4" s="12">
        <v>6.5</v>
      </c>
      <c r="X4" s="24"/>
    </row>
    <row r="5" spans="1:24" ht="15.75">
      <c r="A5" s="23" t="s">
        <v>166</v>
      </c>
      <c r="B5" s="12">
        <v>6.5</v>
      </c>
      <c r="C5" s="8"/>
      <c r="D5" s="7" t="s">
        <v>467</v>
      </c>
      <c r="E5" s="12">
        <v>6.5</v>
      </c>
      <c r="F5" s="24"/>
      <c r="G5" s="102" t="s">
        <v>230</v>
      </c>
      <c r="H5" s="12">
        <v>5.5</v>
      </c>
      <c r="I5" s="131">
        <v>-1</v>
      </c>
      <c r="J5" s="7" t="s">
        <v>409</v>
      </c>
      <c r="K5" s="46">
        <v>6</v>
      </c>
      <c r="L5" s="47"/>
      <c r="M5" s="23" t="s">
        <v>278</v>
      </c>
      <c r="N5" s="12">
        <v>6.5</v>
      </c>
      <c r="O5" s="8">
        <v>-0.5</v>
      </c>
      <c r="P5" s="7" t="s">
        <v>548</v>
      </c>
      <c r="Q5" s="12">
        <v>5.5</v>
      </c>
      <c r="R5" s="131"/>
      <c r="S5" s="23" t="s">
        <v>431</v>
      </c>
      <c r="T5" s="46">
        <v>6</v>
      </c>
      <c r="U5" s="51"/>
      <c r="V5" s="7" t="s">
        <v>435</v>
      </c>
      <c r="W5" s="12">
        <v>5</v>
      </c>
      <c r="X5" s="24">
        <v>-0.5</v>
      </c>
    </row>
    <row r="6" spans="1:24" ht="15.75">
      <c r="A6" s="23" t="s">
        <v>171</v>
      </c>
      <c r="B6" s="12">
        <v>4.5</v>
      </c>
      <c r="C6" s="8"/>
      <c r="D6" s="7" t="s">
        <v>729</v>
      </c>
      <c r="E6" s="12">
        <v>6.5</v>
      </c>
      <c r="F6" s="24"/>
      <c r="G6" s="102" t="s">
        <v>232</v>
      </c>
      <c r="H6" s="12">
        <v>6</v>
      </c>
      <c r="I6" s="131"/>
      <c r="J6" s="7" t="s">
        <v>708</v>
      </c>
      <c r="K6" s="46">
        <v>7</v>
      </c>
      <c r="L6" s="47"/>
      <c r="M6" s="23" t="s">
        <v>281</v>
      </c>
      <c r="N6" s="12">
        <v>6</v>
      </c>
      <c r="O6" s="8"/>
      <c r="P6" s="7" t="s">
        <v>199</v>
      </c>
      <c r="Q6" s="12">
        <v>6.5</v>
      </c>
      <c r="R6" s="131"/>
      <c r="S6" s="107" t="s">
        <v>751</v>
      </c>
      <c r="T6" s="201"/>
      <c r="U6" s="205"/>
      <c r="V6" s="7" t="s">
        <v>451</v>
      </c>
      <c r="W6" s="12">
        <v>6</v>
      </c>
      <c r="X6" s="24"/>
    </row>
    <row r="7" spans="1:24" ht="15.75">
      <c r="A7" s="23"/>
      <c r="B7" s="12"/>
      <c r="C7" s="8"/>
      <c r="D7" s="7"/>
      <c r="E7" s="12"/>
      <c r="F7" s="24"/>
      <c r="G7" s="102"/>
      <c r="H7" s="12"/>
      <c r="I7" s="131"/>
      <c r="J7" s="7"/>
      <c r="K7" s="46"/>
      <c r="L7" s="47"/>
      <c r="M7" s="23" t="s">
        <v>276</v>
      </c>
      <c r="N7" s="12">
        <v>6</v>
      </c>
      <c r="O7" s="8"/>
      <c r="P7" s="7"/>
      <c r="Q7" s="12"/>
      <c r="R7" s="131"/>
      <c r="S7" s="23" t="s">
        <v>504</v>
      </c>
      <c r="T7" s="46">
        <v>6</v>
      </c>
      <c r="U7" s="51"/>
      <c r="V7" s="7"/>
      <c r="W7" s="12"/>
      <c r="X7" s="24"/>
    </row>
    <row r="8" spans="1:24" ht="15.75">
      <c r="A8" s="23" t="s">
        <v>177</v>
      </c>
      <c r="B8" s="12">
        <v>6</v>
      </c>
      <c r="C8" s="8"/>
      <c r="D8" s="7" t="s">
        <v>469</v>
      </c>
      <c r="E8" s="12">
        <v>5</v>
      </c>
      <c r="F8" s="24"/>
      <c r="G8" s="102" t="s">
        <v>681</v>
      </c>
      <c r="H8" s="12">
        <v>6.5</v>
      </c>
      <c r="I8" s="131"/>
      <c r="J8" s="7" t="s">
        <v>411</v>
      </c>
      <c r="K8" s="46">
        <v>6</v>
      </c>
      <c r="L8" s="47"/>
      <c r="M8" s="23"/>
      <c r="N8" s="12"/>
      <c r="O8" s="8"/>
      <c r="P8" s="7" t="s">
        <v>489</v>
      </c>
      <c r="Q8" s="12">
        <v>7</v>
      </c>
      <c r="R8" s="131">
        <v>3</v>
      </c>
      <c r="S8" s="23"/>
      <c r="T8" s="46"/>
      <c r="U8" s="51"/>
      <c r="V8" s="106" t="s">
        <v>438</v>
      </c>
      <c r="W8" s="203"/>
      <c r="X8" s="216"/>
    </row>
    <row r="9" spans="1:24" ht="15.75">
      <c r="A9" s="23" t="s">
        <v>732</v>
      </c>
      <c r="B9" s="12">
        <v>6</v>
      </c>
      <c r="C9" s="8">
        <v>-0.5</v>
      </c>
      <c r="D9" s="7" t="s">
        <v>503</v>
      </c>
      <c r="E9" s="12">
        <v>7.5</v>
      </c>
      <c r="F9" s="24">
        <v>3</v>
      </c>
      <c r="G9" s="102" t="s">
        <v>241</v>
      </c>
      <c r="H9" s="12">
        <v>6</v>
      </c>
      <c r="I9" s="131"/>
      <c r="J9" s="7" t="s">
        <v>709</v>
      </c>
      <c r="K9" s="46">
        <v>6</v>
      </c>
      <c r="L9" s="47"/>
      <c r="M9" s="23" t="s">
        <v>239</v>
      </c>
      <c r="N9" s="12">
        <v>7</v>
      </c>
      <c r="O9" s="8"/>
      <c r="P9" s="7" t="s">
        <v>211</v>
      </c>
      <c r="Q9" s="12">
        <v>6.5</v>
      </c>
      <c r="R9" s="131"/>
      <c r="S9" s="23" t="s">
        <v>423</v>
      </c>
      <c r="T9" s="46">
        <v>6.5</v>
      </c>
      <c r="U9" s="51"/>
      <c r="V9" s="7" t="s">
        <v>441</v>
      </c>
      <c r="W9" s="12">
        <v>6</v>
      </c>
      <c r="X9" s="24">
        <v>2.5</v>
      </c>
    </row>
    <row r="10" spans="1:24" ht="15.75">
      <c r="A10" s="23" t="s">
        <v>179</v>
      </c>
      <c r="B10" s="12">
        <v>6</v>
      </c>
      <c r="C10" s="8">
        <v>0.5</v>
      </c>
      <c r="D10" s="7" t="s">
        <v>492</v>
      </c>
      <c r="E10" s="12">
        <v>6.5</v>
      </c>
      <c r="F10" s="24">
        <v>3</v>
      </c>
      <c r="G10" s="102" t="s">
        <v>238</v>
      </c>
      <c r="H10" s="12">
        <v>6.5</v>
      </c>
      <c r="I10" s="131"/>
      <c r="J10" s="7" t="s">
        <v>403</v>
      </c>
      <c r="K10" s="46">
        <v>5</v>
      </c>
      <c r="L10" s="47"/>
      <c r="M10" s="23" t="s">
        <v>284</v>
      </c>
      <c r="N10" s="12">
        <v>7.5</v>
      </c>
      <c r="O10" s="8">
        <v>3</v>
      </c>
      <c r="P10" s="7" t="s">
        <v>214</v>
      </c>
      <c r="Q10" s="12">
        <v>6</v>
      </c>
      <c r="R10" s="131">
        <v>-0.5</v>
      </c>
      <c r="S10" s="23" t="s">
        <v>422</v>
      </c>
      <c r="T10" s="46">
        <v>6.5</v>
      </c>
      <c r="U10" s="51"/>
      <c r="V10" s="7" t="s">
        <v>508</v>
      </c>
      <c r="W10" s="12">
        <v>6</v>
      </c>
      <c r="X10" s="24"/>
    </row>
    <row r="11" spans="1:24" ht="15.75">
      <c r="A11" s="23" t="s">
        <v>181</v>
      </c>
      <c r="B11" s="12">
        <v>5</v>
      </c>
      <c r="C11" s="8">
        <v>-0.5</v>
      </c>
      <c r="D11" s="7" t="s">
        <v>723</v>
      </c>
      <c r="E11" s="12">
        <v>6</v>
      </c>
      <c r="F11" s="24">
        <v>-3</v>
      </c>
      <c r="G11" s="102" t="s">
        <v>242</v>
      </c>
      <c r="H11" s="12">
        <v>5.5</v>
      </c>
      <c r="I11" s="131">
        <v>-0.5</v>
      </c>
      <c r="J11" s="7" t="s">
        <v>402</v>
      </c>
      <c r="K11" s="46">
        <v>6</v>
      </c>
      <c r="L11" s="47"/>
      <c r="M11" s="23" t="s">
        <v>288</v>
      </c>
      <c r="N11" s="12">
        <v>6</v>
      </c>
      <c r="O11" s="8">
        <v>-0.5</v>
      </c>
      <c r="P11" s="7" t="s">
        <v>639</v>
      </c>
      <c r="Q11" s="12">
        <v>6</v>
      </c>
      <c r="R11" s="131"/>
      <c r="S11" s="23" t="s">
        <v>420</v>
      </c>
      <c r="T11" s="46">
        <v>4.5</v>
      </c>
      <c r="U11" s="51">
        <v>-0.5</v>
      </c>
      <c r="V11" s="7" t="s">
        <v>596</v>
      </c>
      <c r="W11" s="12">
        <v>6</v>
      </c>
      <c r="X11" s="24"/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131"/>
      <c r="J12" s="7" t="s">
        <v>404</v>
      </c>
      <c r="K12" s="46">
        <v>6.5</v>
      </c>
      <c r="L12" s="47">
        <v>3</v>
      </c>
      <c r="M12" s="23"/>
      <c r="N12" s="12"/>
      <c r="O12" s="8"/>
      <c r="P12" s="7"/>
      <c r="Q12" s="12"/>
      <c r="R12" s="131"/>
      <c r="S12" s="23"/>
      <c r="T12" s="46"/>
      <c r="U12" s="51"/>
      <c r="V12" s="7"/>
      <c r="W12" s="12"/>
      <c r="X12" s="24"/>
    </row>
    <row r="13" spans="1:24" ht="15.75">
      <c r="A13" s="23" t="s">
        <v>191</v>
      </c>
      <c r="B13" s="12">
        <v>5.5</v>
      </c>
      <c r="C13" s="8"/>
      <c r="D13" s="7" t="s">
        <v>473</v>
      </c>
      <c r="E13" s="12">
        <v>6</v>
      </c>
      <c r="F13" s="24"/>
      <c r="G13" s="125" t="s">
        <v>244</v>
      </c>
      <c r="H13" s="203"/>
      <c r="I13" s="217"/>
      <c r="J13" s="7"/>
      <c r="K13" s="46"/>
      <c r="L13" s="47"/>
      <c r="M13" s="23" t="s">
        <v>688</v>
      </c>
      <c r="N13" s="12">
        <v>6.5</v>
      </c>
      <c r="O13" s="8">
        <v>3</v>
      </c>
      <c r="P13" s="7" t="s">
        <v>453</v>
      </c>
      <c r="Q13" s="12">
        <v>6</v>
      </c>
      <c r="R13" s="131">
        <v>1</v>
      </c>
      <c r="S13" s="107" t="s">
        <v>506</v>
      </c>
      <c r="T13" s="201"/>
      <c r="U13" s="205"/>
      <c r="V13" s="7" t="s">
        <v>446</v>
      </c>
      <c r="W13" s="12">
        <v>5.5</v>
      </c>
      <c r="X13" s="24"/>
    </row>
    <row r="14" spans="1:24" ht="15.75">
      <c r="A14" s="23" t="s">
        <v>187</v>
      </c>
      <c r="B14" s="12">
        <v>5</v>
      </c>
      <c r="C14" s="8">
        <v>3</v>
      </c>
      <c r="D14" s="7" t="s">
        <v>524</v>
      </c>
      <c r="E14" s="12">
        <v>5.5</v>
      </c>
      <c r="F14" s="24"/>
      <c r="G14" s="102" t="s">
        <v>248</v>
      </c>
      <c r="H14" s="12">
        <v>6</v>
      </c>
      <c r="I14" s="131">
        <v>-0.5</v>
      </c>
      <c r="J14" s="7" t="s">
        <v>413</v>
      </c>
      <c r="K14" s="46">
        <v>5.5</v>
      </c>
      <c r="L14" s="47"/>
      <c r="M14" s="23" t="s">
        <v>496</v>
      </c>
      <c r="N14" s="12">
        <v>6.5</v>
      </c>
      <c r="O14" s="8">
        <v>3</v>
      </c>
      <c r="P14" s="7" t="s">
        <v>454</v>
      </c>
      <c r="Q14" s="12">
        <v>6.5</v>
      </c>
      <c r="R14" s="131">
        <v>3</v>
      </c>
      <c r="S14" s="107" t="s">
        <v>424</v>
      </c>
      <c r="T14" s="201"/>
      <c r="U14" s="205"/>
      <c r="V14" s="7" t="s">
        <v>443</v>
      </c>
      <c r="W14" s="12">
        <v>6</v>
      </c>
      <c r="X14" s="24">
        <v>-0.5</v>
      </c>
    </row>
    <row r="15" spans="1:24" ht="15.75">
      <c r="A15" s="23" t="s">
        <v>245</v>
      </c>
      <c r="B15" s="12">
        <v>7.5</v>
      </c>
      <c r="C15" s="8">
        <v>6</v>
      </c>
      <c r="D15" s="106" t="s">
        <v>471</v>
      </c>
      <c r="E15" s="203"/>
      <c r="F15" s="216"/>
      <c r="G15" s="102" t="s">
        <v>685</v>
      </c>
      <c r="H15" s="12">
        <v>6</v>
      </c>
      <c r="I15" s="131"/>
      <c r="J15" s="7" t="s">
        <v>405</v>
      </c>
      <c r="K15" s="46">
        <v>6</v>
      </c>
      <c r="L15" s="47"/>
      <c r="M15" s="23" t="s">
        <v>295</v>
      </c>
      <c r="N15" s="12">
        <v>5</v>
      </c>
      <c r="O15" s="8"/>
      <c r="P15" s="7" t="s">
        <v>317</v>
      </c>
      <c r="Q15" s="12">
        <v>5</v>
      </c>
      <c r="R15" s="131"/>
      <c r="S15" s="107" t="s">
        <v>426</v>
      </c>
      <c r="T15" s="201"/>
      <c r="U15" s="205"/>
      <c r="V15" s="7" t="s">
        <v>713</v>
      </c>
      <c r="W15" s="12">
        <v>6.5</v>
      </c>
      <c r="X15" s="24">
        <v>3</v>
      </c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14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132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/>
      <c r="B17" s="37"/>
      <c r="C17" s="38"/>
      <c r="D17" s="39" t="s">
        <v>316</v>
      </c>
      <c r="E17" s="37">
        <v>5</v>
      </c>
      <c r="F17" s="40"/>
      <c r="G17" s="105" t="s">
        <v>247</v>
      </c>
      <c r="H17" s="37">
        <v>7.5</v>
      </c>
      <c r="I17" s="133">
        <v>6</v>
      </c>
      <c r="J17" s="39"/>
      <c r="K17" s="49"/>
      <c r="L17" s="50"/>
      <c r="M17" s="36"/>
      <c r="N17" s="37"/>
      <c r="O17" s="38"/>
      <c r="P17" s="39" t="s">
        <v>198</v>
      </c>
      <c r="Q17" s="37">
        <v>6</v>
      </c>
      <c r="R17" s="133">
        <v>-1</v>
      </c>
      <c r="S17" s="36" t="s">
        <v>258</v>
      </c>
      <c r="T17" s="37">
        <v>6</v>
      </c>
      <c r="U17" s="38">
        <v>-0.5</v>
      </c>
      <c r="V17" s="39" t="s">
        <v>698</v>
      </c>
      <c r="W17" s="37">
        <v>6.5</v>
      </c>
      <c r="X17" s="40">
        <v>3</v>
      </c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133"/>
      <c r="J18" s="39"/>
      <c r="K18" s="49"/>
      <c r="L18" s="50"/>
      <c r="M18" s="36"/>
      <c r="N18" s="37"/>
      <c r="O18" s="38"/>
      <c r="P18" s="39"/>
      <c r="Q18" s="37"/>
      <c r="R18" s="133"/>
      <c r="S18" s="36" t="s">
        <v>268</v>
      </c>
      <c r="T18" s="49">
        <v>5</v>
      </c>
      <c r="U18" s="53">
        <v>-0.5</v>
      </c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133"/>
      <c r="J19" s="39"/>
      <c r="K19" s="49"/>
      <c r="L19" s="50"/>
      <c r="M19" s="36"/>
      <c r="N19" s="37"/>
      <c r="O19" s="38"/>
      <c r="P19" s="39"/>
      <c r="Q19" s="37"/>
      <c r="R19" s="133"/>
      <c r="S19" s="36" t="s">
        <v>731</v>
      </c>
      <c r="T19" s="49">
        <v>6.5</v>
      </c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/>
      <c r="K20" s="109"/>
      <c r="L20" s="112"/>
      <c r="M20" s="111" t="s">
        <v>482</v>
      </c>
      <c r="N20" s="115"/>
      <c r="O20" s="117">
        <v>1</v>
      </c>
      <c r="P20" s="111"/>
      <c r="Q20" s="115"/>
      <c r="R20" s="116"/>
      <c r="S20" s="111" t="s">
        <v>482</v>
      </c>
      <c r="T20" s="109"/>
      <c r="U20" s="110">
        <v>1</v>
      </c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11" t="s">
        <v>483</v>
      </c>
      <c r="N21" s="115"/>
      <c r="O21" s="117">
        <f>AVERAGE(N2,N4,N7,N6)</f>
        <v>6.25</v>
      </c>
      <c r="P21" s="111"/>
      <c r="Q21" s="115"/>
      <c r="R21" s="116"/>
      <c r="S21" s="111" t="s">
        <v>483</v>
      </c>
      <c r="T21" s="109"/>
      <c r="U21" s="109">
        <f>AVERAGE(T2,T4,T5,T7)</f>
        <v>6.125</v>
      </c>
      <c r="V21" s="111"/>
      <c r="W21" s="109"/>
      <c r="X21" s="147"/>
    </row>
    <row r="22" spans="1:24" ht="12.75">
      <c r="A22" s="26" t="s">
        <v>666</v>
      </c>
      <c r="B22" s="10">
        <v>6</v>
      </c>
      <c r="C22" s="9">
        <v>3</v>
      </c>
      <c r="D22" s="11" t="s">
        <v>522</v>
      </c>
      <c r="E22" s="10"/>
      <c r="F22" s="25">
        <v>-3</v>
      </c>
      <c r="G22" s="103" t="s">
        <v>223</v>
      </c>
      <c r="H22" s="10"/>
      <c r="I22" s="134"/>
      <c r="J22" s="11" t="s">
        <v>408</v>
      </c>
      <c r="K22" s="54"/>
      <c r="L22" s="126">
        <v>-1</v>
      </c>
      <c r="M22" s="26" t="s">
        <v>273</v>
      </c>
      <c r="N22" s="196"/>
      <c r="O22" s="197"/>
      <c r="P22" s="11" t="s">
        <v>198</v>
      </c>
      <c r="Q22" s="10"/>
      <c r="R22" s="134">
        <v>-1</v>
      </c>
      <c r="S22" s="26" t="s">
        <v>433</v>
      </c>
      <c r="T22" s="10"/>
      <c r="U22" s="9">
        <v>-1</v>
      </c>
      <c r="V22" s="11" t="s">
        <v>434</v>
      </c>
      <c r="W22" s="10">
        <v>6</v>
      </c>
      <c r="X22" s="25">
        <v>-1.5</v>
      </c>
    </row>
    <row r="23" spans="1:24" ht="12.75">
      <c r="A23" s="26" t="s">
        <v>189</v>
      </c>
      <c r="B23" s="10">
        <v>5.5</v>
      </c>
      <c r="C23" s="9">
        <v>3</v>
      </c>
      <c r="D23" s="11" t="s">
        <v>466</v>
      </c>
      <c r="E23" s="10"/>
      <c r="F23" s="25"/>
      <c r="G23" s="103" t="s">
        <v>247</v>
      </c>
      <c r="H23" s="10">
        <v>7.5</v>
      </c>
      <c r="I23" s="134">
        <v>6</v>
      </c>
      <c r="J23" s="11" t="s">
        <v>511</v>
      </c>
      <c r="K23" s="54"/>
      <c r="L23" s="126">
        <v>3</v>
      </c>
      <c r="M23" s="26" t="s">
        <v>274</v>
      </c>
      <c r="N23" s="10">
        <v>5.5</v>
      </c>
      <c r="O23" s="9"/>
      <c r="P23" s="11" t="s">
        <v>562</v>
      </c>
      <c r="Q23" s="10"/>
      <c r="R23" s="134">
        <v>3</v>
      </c>
      <c r="S23" s="26" t="s">
        <v>425</v>
      </c>
      <c r="T23" s="196"/>
      <c r="U23" s="197"/>
      <c r="V23" s="11" t="s">
        <v>450</v>
      </c>
      <c r="W23" s="10"/>
      <c r="X23" s="25"/>
    </row>
    <row r="24" spans="1:24" ht="12.75">
      <c r="A24" s="26" t="s">
        <v>753</v>
      </c>
      <c r="B24" s="10">
        <v>7</v>
      </c>
      <c r="C24" s="9"/>
      <c r="D24" s="11" t="s">
        <v>465</v>
      </c>
      <c r="E24" s="10"/>
      <c r="F24" s="25"/>
      <c r="G24" s="103" t="s">
        <v>684</v>
      </c>
      <c r="H24" s="10"/>
      <c r="I24" s="134">
        <v>-0.5</v>
      </c>
      <c r="J24" s="11" t="s">
        <v>407</v>
      </c>
      <c r="K24" s="54">
        <v>5</v>
      </c>
      <c r="L24" s="126"/>
      <c r="M24" s="26" t="s">
        <v>280</v>
      </c>
      <c r="N24" s="196"/>
      <c r="O24" s="197"/>
      <c r="P24" s="11" t="s">
        <v>455</v>
      </c>
      <c r="Q24" s="10"/>
      <c r="R24" s="134"/>
      <c r="S24" s="26" t="s">
        <v>743</v>
      </c>
      <c r="T24" s="10"/>
      <c r="U24" s="9"/>
      <c r="V24" s="11" t="s">
        <v>597</v>
      </c>
      <c r="W24" s="10"/>
      <c r="X24" s="25"/>
    </row>
    <row r="25" spans="1:24" ht="12.75">
      <c r="A25" s="26" t="s">
        <v>669</v>
      </c>
      <c r="B25" s="10">
        <v>6</v>
      </c>
      <c r="C25" s="9"/>
      <c r="D25" s="11" t="s">
        <v>477</v>
      </c>
      <c r="E25" s="10"/>
      <c r="F25" s="25">
        <v>-0.5</v>
      </c>
      <c r="G25" s="103" t="s">
        <v>243</v>
      </c>
      <c r="H25" s="10"/>
      <c r="I25" s="134">
        <v>-0.5</v>
      </c>
      <c r="J25" s="11" t="s">
        <v>498</v>
      </c>
      <c r="K25" s="54"/>
      <c r="L25" s="126"/>
      <c r="M25" s="26" t="s">
        <v>268</v>
      </c>
      <c r="N25" s="10"/>
      <c r="O25" s="9"/>
      <c r="P25" s="11" t="s">
        <v>212</v>
      </c>
      <c r="Q25" s="10"/>
      <c r="R25" s="134">
        <v>-0.5</v>
      </c>
      <c r="S25" s="26" t="s">
        <v>421</v>
      </c>
      <c r="T25" s="196"/>
      <c r="U25" s="197"/>
      <c r="V25" s="11" t="s">
        <v>712</v>
      </c>
      <c r="W25" s="10">
        <v>6.5</v>
      </c>
      <c r="X25" s="25">
        <v>3</v>
      </c>
    </row>
    <row r="26" spans="1:24" ht="12.75">
      <c r="A26" s="26" t="s">
        <v>738</v>
      </c>
      <c r="B26" s="196"/>
      <c r="C26" s="197"/>
      <c r="D26" s="11" t="s">
        <v>478</v>
      </c>
      <c r="E26" s="10"/>
      <c r="F26" s="25"/>
      <c r="G26" s="103" t="s">
        <v>682</v>
      </c>
      <c r="H26" s="10">
        <v>7</v>
      </c>
      <c r="I26" s="134">
        <v>3</v>
      </c>
      <c r="J26" s="11" t="s">
        <v>412</v>
      </c>
      <c r="K26" s="54"/>
      <c r="L26" s="126"/>
      <c r="M26" s="26" t="s">
        <v>283</v>
      </c>
      <c r="N26" s="10"/>
      <c r="O26" s="9"/>
      <c r="P26" s="11" t="s">
        <v>213</v>
      </c>
      <c r="Q26" s="196"/>
      <c r="R26" s="218"/>
      <c r="S26" s="26" t="s">
        <v>521</v>
      </c>
      <c r="T26" s="10">
        <v>5</v>
      </c>
      <c r="U26" s="9">
        <v>-0.5</v>
      </c>
      <c r="V26" s="11" t="s">
        <v>510</v>
      </c>
      <c r="W26" s="10"/>
      <c r="X26" s="25"/>
    </row>
    <row r="27" spans="1:24" ht="12.75">
      <c r="A27" s="26" t="s">
        <v>668</v>
      </c>
      <c r="B27" s="10">
        <v>6</v>
      </c>
      <c r="C27" s="9">
        <v>-1</v>
      </c>
      <c r="D27" s="11" t="s">
        <v>546</v>
      </c>
      <c r="E27" s="10">
        <v>5</v>
      </c>
      <c r="F27" s="25"/>
      <c r="G27" s="103" t="s">
        <v>234</v>
      </c>
      <c r="H27" s="10"/>
      <c r="I27" s="134"/>
      <c r="J27" s="11" t="s">
        <v>739</v>
      </c>
      <c r="K27" s="54"/>
      <c r="L27" s="126"/>
      <c r="M27" s="26" t="s">
        <v>689</v>
      </c>
      <c r="N27" s="10">
        <v>6</v>
      </c>
      <c r="O27" s="9">
        <v>-0.5</v>
      </c>
      <c r="P27" s="11" t="s">
        <v>754</v>
      </c>
      <c r="Q27" s="10"/>
      <c r="R27" s="134"/>
      <c r="S27" s="26" t="s">
        <v>432</v>
      </c>
      <c r="T27" s="10"/>
      <c r="U27" s="9">
        <v>-0.5</v>
      </c>
      <c r="V27" s="11" t="s">
        <v>714</v>
      </c>
      <c r="W27" s="10"/>
      <c r="X27" s="25"/>
    </row>
    <row r="28" spans="1:24" ht="13.5" thickBot="1">
      <c r="A28" s="27" t="s">
        <v>733</v>
      </c>
      <c r="B28" s="31">
        <v>6</v>
      </c>
      <c r="C28" s="29"/>
      <c r="D28" s="28" t="s">
        <v>523</v>
      </c>
      <c r="E28" s="31"/>
      <c r="F28" s="30"/>
      <c r="G28" s="104" t="s">
        <v>679</v>
      </c>
      <c r="H28" s="31">
        <v>5.5</v>
      </c>
      <c r="I28" s="135"/>
      <c r="J28" s="28" t="s">
        <v>560</v>
      </c>
      <c r="K28" s="56"/>
      <c r="L28" s="127">
        <v>-0.5</v>
      </c>
      <c r="M28" s="27" t="s">
        <v>687</v>
      </c>
      <c r="N28" s="31"/>
      <c r="O28" s="29"/>
      <c r="P28" s="31" t="s">
        <v>305</v>
      </c>
      <c r="Q28" s="31"/>
      <c r="R28" s="135"/>
      <c r="S28" s="26" t="s">
        <v>752</v>
      </c>
      <c r="T28" s="207"/>
      <c r="U28" s="209"/>
      <c r="V28" s="28" t="s">
        <v>442</v>
      </c>
      <c r="W28" s="207"/>
      <c r="X28" s="208"/>
    </row>
    <row r="29" spans="1:24" ht="16.5" thickBot="1">
      <c r="A29" s="2" t="s">
        <v>0</v>
      </c>
      <c r="B29" s="1">
        <f>SUM(B2:C20)</f>
        <v>73</v>
      </c>
      <c r="C29" s="4"/>
      <c r="D29" s="2" t="s">
        <v>0</v>
      </c>
      <c r="E29" s="19">
        <f>SUM(E2:F20)</f>
        <v>66</v>
      </c>
      <c r="F29" s="63"/>
      <c r="G29" s="128" t="s">
        <v>0</v>
      </c>
      <c r="H29" s="136">
        <f>SUM(H2:I20)</f>
        <v>71.5</v>
      </c>
      <c r="I29" s="4"/>
      <c r="J29" s="128" t="s">
        <v>0</v>
      </c>
      <c r="K29" s="139">
        <f>SUM(K2:L20,K17:L19)</f>
        <v>68</v>
      </c>
      <c r="L29" s="4"/>
      <c r="M29" s="2" t="s">
        <v>0</v>
      </c>
      <c r="N29" s="19">
        <f>SUM(N2:O20)</f>
        <v>78</v>
      </c>
      <c r="O29" s="4"/>
      <c r="P29" s="2" t="s">
        <v>0</v>
      </c>
      <c r="Q29" s="19">
        <f>SUM(Q2:R20)</f>
        <v>73</v>
      </c>
      <c r="R29" s="63"/>
      <c r="S29" s="128" t="s">
        <v>0</v>
      </c>
      <c r="T29" s="143">
        <f>SUM(T2:U20)</f>
        <v>59</v>
      </c>
      <c r="U29" s="63"/>
      <c r="V29" s="128" t="s">
        <v>0</v>
      </c>
      <c r="W29" s="136">
        <f>SUM(W2:X20)</f>
        <v>71.5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1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3</v>
      </c>
      <c r="O30" s="4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1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Forza Silvio</v>
      </c>
      <c r="B32" s="14">
        <f>E30</f>
        <v>1</v>
      </c>
      <c r="C32" s="16"/>
      <c r="D32" s="14" t="str">
        <f>M1</f>
        <v>Gente Felice</v>
      </c>
      <c r="E32" s="15">
        <f>N30</f>
        <v>3</v>
      </c>
      <c r="F32" s="5"/>
      <c r="G32" s="14" t="str">
        <f>S1</f>
        <v>Shooters</v>
      </c>
      <c r="H32" s="14">
        <f>T30</f>
        <v>0</v>
      </c>
      <c r="I32" s="16"/>
      <c r="J32" s="14" t="str">
        <f>J1</f>
        <v>L.S.D.</v>
      </c>
      <c r="K32" s="15">
        <f>K30</f>
        <v>1</v>
      </c>
      <c r="L32" s="5"/>
      <c r="M32" s="5"/>
      <c r="N32" s="5"/>
      <c r="O32" s="5"/>
      <c r="P32" s="5"/>
      <c r="Q32" s="5"/>
      <c r="R32" s="16"/>
      <c r="S32" s="5"/>
      <c r="T32" s="5"/>
      <c r="U32" s="5"/>
      <c r="V32" s="5"/>
      <c r="W32" s="5"/>
      <c r="X32" s="5"/>
    </row>
    <row r="33" spans="1:24" ht="16.5" thickBot="1">
      <c r="A33" s="14" t="str">
        <f>A1</f>
        <v>Euskal Herria</v>
      </c>
      <c r="B33" s="18">
        <f>B30</f>
        <v>2</v>
      </c>
      <c r="C33" s="16"/>
      <c r="D33" s="17" t="str">
        <f>P1</f>
        <v>Calzini</v>
      </c>
      <c r="E33" s="14">
        <f>Q30</f>
        <v>2</v>
      </c>
      <c r="F33" s="5"/>
      <c r="G33" s="17" t="str">
        <f>V1</f>
        <v>NcT</v>
      </c>
      <c r="H33" s="14">
        <f>W30</f>
        <v>1</v>
      </c>
      <c r="I33" s="16"/>
      <c r="J33" s="17" t="str">
        <f>G1</f>
        <v>Amici di Mohammed</v>
      </c>
      <c r="K33" s="14">
        <f>H30</f>
        <v>1</v>
      </c>
      <c r="L33" s="5"/>
      <c r="M33" s="5"/>
      <c r="N33" s="5"/>
      <c r="O33" s="5"/>
      <c r="P33" s="5"/>
      <c r="Q33" s="5"/>
      <c r="R33" s="16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P26" sqref="P26"/>
    </sheetView>
  </sheetViews>
  <sheetFormatPr defaultColWidth="9.140625" defaultRowHeight="12.75"/>
  <cols>
    <col min="1" max="1" width="18.140625" style="0" customWidth="1"/>
    <col min="4" max="4" width="18.421875" style="0" customWidth="1"/>
    <col min="7" max="7" width="18.8515625" style="0" customWidth="1"/>
    <col min="10" max="10" width="24.00390625" style="0" customWidth="1"/>
    <col min="13" max="13" width="18.421875" style="0" customWidth="1"/>
    <col min="16" max="16" width="18.28125" style="0" customWidth="1"/>
    <col min="19" max="19" width="18.28125" style="0" customWidth="1"/>
    <col min="21" max="21" width="10.140625" style="0" customWidth="1"/>
    <col min="22" max="22" width="23.1406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Squadre!M32</f>
        <v>NcT</v>
      </c>
      <c r="E1" s="59"/>
      <c r="F1" s="62"/>
      <c r="G1" s="58" t="str">
        <f>Squadre!A32</f>
        <v>Gente Felice</v>
      </c>
      <c r="H1" s="59"/>
      <c r="I1" s="60"/>
      <c r="J1" s="61" t="str">
        <f>Squadre!I1</f>
        <v>Amici di Mohammed</v>
      </c>
      <c r="K1" s="59"/>
      <c r="L1" s="130"/>
      <c r="M1" s="58" t="str">
        <f>Squadre!M1</f>
        <v>Shooters</v>
      </c>
      <c r="N1" s="59"/>
      <c r="O1" s="60"/>
      <c r="P1" s="61" t="str">
        <f>Squadre!E32</f>
        <v>Forza Silvio</v>
      </c>
      <c r="Q1" s="59"/>
      <c r="R1" s="62"/>
      <c r="S1" s="61" t="str">
        <f>Squadre!E1</f>
        <v>Calzini</v>
      </c>
      <c r="T1" s="59"/>
      <c r="U1" s="130"/>
      <c r="V1" s="151" t="str">
        <f>Squadre!I32</f>
        <v>L.S.D.</v>
      </c>
      <c r="W1" s="152"/>
      <c r="X1" s="153"/>
    </row>
    <row r="2" spans="1:24" ht="15.75">
      <c r="A2" s="107" t="s">
        <v>156</v>
      </c>
      <c r="B2" s="203"/>
      <c r="C2" s="204"/>
      <c r="D2" s="7" t="s">
        <v>434</v>
      </c>
      <c r="E2" s="12">
        <v>5.5</v>
      </c>
      <c r="F2" s="24">
        <v>-1</v>
      </c>
      <c r="G2" s="107" t="s">
        <v>273</v>
      </c>
      <c r="H2" s="203"/>
      <c r="I2" s="204"/>
      <c r="J2" s="150" t="s">
        <v>588</v>
      </c>
      <c r="K2" s="12">
        <v>6</v>
      </c>
      <c r="L2" s="131">
        <v>-1</v>
      </c>
      <c r="M2" s="23" t="s">
        <v>252</v>
      </c>
      <c r="N2" s="46">
        <v>6</v>
      </c>
      <c r="O2" s="51">
        <v>-1</v>
      </c>
      <c r="P2" s="7" t="s">
        <v>724</v>
      </c>
      <c r="Q2" s="12">
        <v>5.5</v>
      </c>
      <c r="R2" s="24">
        <v>-2</v>
      </c>
      <c r="S2" s="7" t="s">
        <v>198</v>
      </c>
      <c r="T2" s="12">
        <v>6</v>
      </c>
      <c r="U2" s="131">
        <v>-1</v>
      </c>
      <c r="V2" s="7" t="s">
        <v>606</v>
      </c>
      <c r="W2" s="46">
        <v>6</v>
      </c>
      <c r="X2" s="51"/>
    </row>
    <row r="3" spans="1:24" ht="15.75">
      <c r="A3" s="23"/>
      <c r="B3" s="12"/>
      <c r="C3" s="8"/>
      <c r="D3" s="7"/>
      <c r="E3" s="12"/>
      <c r="F3" s="24"/>
      <c r="G3" s="23"/>
      <c r="H3" s="12"/>
      <c r="I3" s="8"/>
      <c r="J3" s="150"/>
      <c r="K3" s="12"/>
      <c r="L3" s="131"/>
      <c r="M3" s="23"/>
      <c r="N3" s="46"/>
      <c r="O3" s="51"/>
      <c r="P3" s="7"/>
      <c r="Q3" s="12"/>
      <c r="R3" s="24"/>
      <c r="S3" s="7"/>
      <c r="T3" s="12"/>
      <c r="U3" s="131"/>
      <c r="V3" s="7"/>
      <c r="W3" s="46"/>
      <c r="X3" s="51"/>
    </row>
    <row r="4" spans="1:24" ht="15.75">
      <c r="A4" s="23" t="s">
        <v>166</v>
      </c>
      <c r="B4" s="12">
        <v>6.5</v>
      </c>
      <c r="C4" s="8"/>
      <c r="D4" s="7" t="s">
        <v>507</v>
      </c>
      <c r="E4" s="12">
        <v>7.5</v>
      </c>
      <c r="F4" s="24"/>
      <c r="G4" s="23" t="s">
        <v>686</v>
      </c>
      <c r="H4" s="12">
        <v>6</v>
      </c>
      <c r="I4" s="8"/>
      <c r="J4" s="150" t="s">
        <v>619</v>
      </c>
      <c r="K4" s="12">
        <v>6</v>
      </c>
      <c r="L4" s="131">
        <v>-0.5</v>
      </c>
      <c r="M4" s="23" t="s">
        <v>254</v>
      </c>
      <c r="N4" s="46">
        <v>6.5</v>
      </c>
      <c r="O4" s="51"/>
      <c r="P4" s="106" t="s">
        <v>476</v>
      </c>
      <c r="Q4" s="203"/>
      <c r="R4" s="216"/>
      <c r="S4" s="7" t="s">
        <v>202</v>
      </c>
      <c r="T4" s="12">
        <v>6.5</v>
      </c>
      <c r="U4" s="131">
        <v>3</v>
      </c>
      <c r="V4" s="7" t="s">
        <v>409</v>
      </c>
      <c r="W4" s="46">
        <v>6</v>
      </c>
      <c r="X4" s="51"/>
    </row>
    <row r="5" spans="1:24" ht="15.75">
      <c r="A5" s="23" t="s">
        <v>667</v>
      </c>
      <c r="B5" s="12">
        <v>6</v>
      </c>
      <c r="C5" s="8"/>
      <c r="D5" s="7" t="s">
        <v>435</v>
      </c>
      <c r="E5" s="12">
        <v>6</v>
      </c>
      <c r="F5" s="24"/>
      <c r="G5" s="23" t="s">
        <v>278</v>
      </c>
      <c r="H5" s="12">
        <v>6</v>
      </c>
      <c r="I5" s="8"/>
      <c r="J5" s="150" t="s">
        <v>679</v>
      </c>
      <c r="K5" s="12">
        <v>6</v>
      </c>
      <c r="L5" s="131">
        <v>-0.5</v>
      </c>
      <c r="M5" s="107" t="s">
        <v>737</v>
      </c>
      <c r="N5" s="201"/>
      <c r="O5" s="205"/>
      <c r="P5" s="106" t="s">
        <v>467</v>
      </c>
      <c r="Q5" s="203"/>
      <c r="R5" s="216"/>
      <c r="S5" s="106" t="s">
        <v>305</v>
      </c>
      <c r="T5" s="203"/>
      <c r="U5" s="217"/>
      <c r="V5" s="7" t="s">
        <v>708</v>
      </c>
      <c r="W5" s="46">
        <v>6</v>
      </c>
      <c r="X5" s="51"/>
    </row>
    <row r="6" spans="1:24" ht="15.75">
      <c r="A6" s="23" t="s">
        <v>733</v>
      </c>
      <c r="B6" s="12">
        <v>5</v>
      </c>
      <c r="C6" s="8">
        <v>-0.5</v>
      </c>
      <c r="D6" s="7" t="s">
        <v>450</v>
      </c>
      <c r="E6" s="12">
        <v>6.5</v>
      </c>
      <c r="F6" s="24">
        <v>1</v>
      </c>
      <c r="G6" s="23" t="s">
        <v>274</v>
      </c>
      <c r="H6" s="12">
        <v>5</v>
      </c>
      <c r="I6" s="8"/>
      <c r="J6" s="150" t="s">
        <v>756</v>
      </c>
      <c r="K6" s="12">
        <v>6</v>
      </c>
      <c r="L6" s="131"/>
      <c r="M6" s="23" t="s">
        <v>259</v>
      </c>
      <c r="N6" s="46">
        <v>6</v>
      </c>
      <c r="O6" s="51"/>
      <c r="P6" s="106" t="s">
        <v>729</v>
      </c>
      <c r="Q6" s="203"/>
      <c r="R6" s="216"/>
      <c r="S6" s="7" t="s">
        <v>199</v>
      </c>
      <c r="T6" s="12">
        <v>7</v>
      </c>
      <c r="U6" s="131"/>
      <c r="V6" s="7" t="s">
        <v>398</v>
      </c>
      <c r="W6" s="46">
        <v>6</v>
      </c>
      <c r="X6" s="51"/>
    </row>
    <row r="7" spans="1:24" ht="15.75">
      <c r="A7" s="23"/>
      <c r="B7" s="12"/>
      <c r="C7" s="8"/>
      <c r="D7" s="7"/>
      <c r="E7" s="12"/>
      <c r="F7" s="24"/>
      <c r="G7" s="23"/>
      <c r="H7" s="12"/>
      <c r="I7" s="8"/>
      <c r="J7" s="150"/>
      <c r="K7" s="12"/>
      <c r="L7" s="131"/>
      <c r="M7" s="23" t="s">
        <v>256</v>
      </c>
      <c r="N7" s="46">
        <v>6.5</v>
      </c>
      <c r="O7" s="51">
        <v>2.5</v>
      </c>
      <c r="P7" s="7"/>
      <c r="Q7" s="12"/>
      <c r="R7" s="24"/>
      <c r="S7" s="7"/>
      <c r="T7" s="12"/>
      <c r="U7" s="131"/>
      <c r="V7" s="7"/>
      <c r="W7" s="46"/>
      <c r="X7" s="51"/>
    </row>
    <row r="8" spans="1:24" ht="15.75">
      <c r="A8" s="23" t="s">
        <v>732</v>
      </c>
      <c r="B8" s="12">
        <v>6</v>
      </c>
      <c r="C8" s="8"/>
      <c r="D8" s="7" t="s">
        <v>596</v>
      </c>
      <c r="E8" s="12">
        <v>6.5</v>
      </c>
      <c r="F8" s="24">
        <v>1</v>
      </c>
      <c r="G8" s="23" t="s">
        <v>239</v>
      </c>
      <c r="H8" s="12">
        <v>7</v>
      </c>
      <c r="I8" s="8"/>
      <c r="J8" s="220" t="s">
        <v>238</v>
      </c>
      <c r="K8" s="203"/>
      <c r="L8" s="217"/>
      <c r="M8" s="23"/>
      <c r="N8" s="46"/>
      <c r="O8" s="51"/>
      <c r="P8" s="7" t="s">
        <v>469</v>
      </c>
      <c r="Q8" s="12">
        <v>6</v>
      </c>
      <c r="R8" s="24"/>
      <c r="S8" s="7" t="s">
        <v>489</v>
      </c>
      <c r="T8" s="12">
        <v>6</v>
      </c>
      <c r="U8" s="131"/>
      <c r="V8" s="7" t="s">
        <v>404</v>
      </c>
      <c r="W8" s="46">
        <v>6</v>
      </c>
      <c r="X8" s="51"/>
    </row>
    <row r="9" spans="1:24" ht="15.75">
      <c r="A9" s="23" t="s">
        <v>179</v>
      </c>
      <c r="B9" s="12">
        <v>6.5</v>
      </c>
      <c r="C9" s="8">
        <v>1</v>
      </c>
      <c r="D9" s="7" t="s">
        <v>508</v>
      </c>
      <c r="E9" s="12">
        <v>6.5</v>
      </c>
      <c r="F9" s="24">
        <v>1</v>
      </c>
      <c r="G9" s="23" t="s">
        <v>287</v>
      </c>
      <c r="H9" s="12">
        <v>5</v>
      </c>
      <c r="I9" s="8"/>
      <c r="J9" s="150" t="s">
        <v>682</v>
      </c>
      <c r="K9" s="12">
        <v>6.5</v>
      </c>
      <c r="L9" s="131"/>
      <c r="M9" s="23" t="s">
        <v>262</v>
      </c>
      <c r="N9" s="46">
        <v>6.5</v>
      </c>
      <c r="O9" s="51"/>
      <c r="P9" s="7" t="s">
        <v>503</v>
      </c>
      <c r="Q9" s="12">
        <v>6.5</v>
      </c>
      <c r="R9" s="24">
        <v>3</v>
      </c>
      <c r="S9" s="7" t="s">
        <v>211</v>
      </c>
      <c r="T9" s="12">
        <v>7</v>
      </c>
      <c r="U9" s="131">
        <v>3</v>
      </c>
      <c r="V9" s="7" t="s">
        <v>402</v>
      </c>
      <c r="W9" s="46">
        <v>6.5</v>
      </c>
      <c r="X9" s="51">
        <v>-0.5</v>
      </c>
    </row>
    <row r="10" spans="1:24" ht="15.75">
      <c r="A10" s="23" t="s">
        <v>669</v>
      </c>
      <c r="B10" s="12">
        <v>5.5</v>
      </c>
      <c r="C10" s="8"/>
      <c r="D10" s="7" t="s">
        <v>441</v>
      </c>
      <c r="E10" s="12">
        <v>6.5</v>
      </c>
      <c r="F10" s="24">
        <v>-0.5</v>
      </c>
      <c r="G10" s="23" t="s">
        <v>284</v>
      </c>
      <c r="H10" s="12">
        <v>7.5</v>
      </c>
      <c r="I10" s="8"/>
      <c r="J10" s="150" t="s">
        <v>243</v>
      </c>
      <c r="K10" s="12">
        <v>6</v>
      </c>
      <c r="L10" s="131"/>
      <c r="M10" s="23" t="s">
        <v>263</v>
      </c>
      <c r="N10" s="46">
        <v>5</v>
      </c>
      <c r="O10" s="51">
        <v>-0.5</v>
      </c>
      <c r="P10" s="7" t="s">
        <v>492</v>
      </c>
      <c r="Q10" s="12">
        <v>6.5</v>
      </c>
      <c r="R10" s="24">
        <v>2.5</v>
      </c>
      <c r="S10" s="7" t="s">
        <v>214</v>
      </c>
      <c r="T10" s="12">
        <v>7</v>
      </c>
      <c r="U10" s="131">
        <v>1</v>
      </c>
      <c r="V10" s="7" t="s">
        <v>403</v>
      </c>
      <c r="W10" s="46">
        <v>6</v>
      </c>
      <c r="X10" s="51">
        <v>0.5</v>
      </c>
    </row>
    <row r="11" spans="1:24" ht="15.75">
      <c r="A11" s="23" t="s">
        <v>177</v>
      </c>
      <c r="B11" s="12">
        <v>7</v>
      </c>
      <c r="C11" s="8"/>
      <c r="D11" s="7" t="s">
        <v>439</v>
      </c>
      <c r="E11" s="12">
        <v>6.5</v>
      </c>
      <c r="F11" s="24">
        <v>3</v>
      </c>
      <c r="G11" s="23" t="s">
        <v>268</v>
      </c>
      <c r="H11" s="12">
        <v>5.5</v>
      </c>
      <c r="I11" s="8"/>
      <c r="J11" s="150" t="s">
        <v>241</v>
      </c>
      <c r="K11" s="12">
        <v>6</v>
      </c>
      <c r="L11" s="131">
        <v>1</v>
      </c>
      <c r="M11" s="23" t="s">
        <v>269</v>
      </c>
      <c r="N11" s="46">
        <v>5.5</v>
      </c>
      <c r="O11" s="51"/>
      <c r="P11" s="7" t="s">
        <v>723</v>
      </c>
      <c r="Q11" s="12">
        <v>6</v>
      </c>
      <c r="R11" s="24"/>
      <c r="S11" s="7" t="s">
        <v>213</v>
      </c>
      <c r="T11" s="12">
        <v>5</v>
      </c>
      <c r="U11" s="131"/>
      <c r="V11" s="7" t="s">
        <v>709</v>
      </c>
      <c r="W11" s="46">
        <v>6</v>
      </c>
      <c r="X11" s="51"/>
    </row>
    <row r="12" spans="1:24" ht="15.75">
      <c r="A12" s="23"/>
      <c r="B12" s="12"/>
      <c r="C12" s="8"/>
      <c r="D12" s="7"/>
      <c r="E12" s="12"/>
      <c r="F12" s="24"/>
      <c r="G12" s="23"/>
      <c r="H12" s="12"/>
      <c r="I12" s="8"/>
      <c r="J12" s="150"/>
      <c r="K12" s="12"/>
      <c r="L12" s="131"/>
      <c r="M12" s="23" t="s">
        <v>266</v>
      </c>
      <c r="N12" s="46">
        <v>5.5</v>
      </c>
      <c r="O12" s="51"/>
      <c r="P12" s="7"/>
      <c r="Q12" s="12"/>
      <c r="R12" s="24"/>
      <c r="S12" s="7"/>
      <c r="T12" s="12"/>
      <c r="U12" s="131"/>
      <c r="V12" s="7"/>
      <c r="W12" s="46"/>
      <c r="X12" s="51"/>
    </row>
    <row r="13" spans="1:24" ht="15.75">
      <c r="A13" s="23" t="s">
        <v>245</v>
      </c>
      <c r="B13" s="12">
        <v>6</v>
      </c>
      <c r="C13" s="8">
        <v>-0.5</v>
      </c>
      <c r="D13" s="7" t="s">
        <v>713</v>
      </c>
      <c r="E13" s="12">
        <v>7</v>
      </c>
      <c r="F13" s="24">
        <v>6</v>
      </c>
      <c r="G13" s="23" t="s">
        <v>294</v>
      </c>
      <c r="H13" s="12">
        <v>6.5</v>
      </c>
      <c r="I13" s="8">
        <v>3</v>
      </c>
      <c r="J13" s="150" t="s">
        <v>717</v>
      </c>
      <c r="K13" s="12">
        <v>6</v>
      </c>
      <c r="L13" s="131"/>
      <c r="M13" s="23"/>
      <c r="N13" s="46"/>
      <c r="O13" s="51"/>
      <c r="P13" s="7" t="s">
        <v>473</v>
      </c>
      <c r="Q13" s="12">
        <v>5.5</v>
      </c>
      <c r="R13" s="24"/>
      <c r="S13" s="7" t="s">
        <v>453</v>
      </c>
      <c r="T13" s="12">
        <v>6</v>
      </c>
      <c r="U13" s="131">
        <v>3</v>
      </c>
      <c r="V13" s="7" t="s">
        <v>413</v>
      </c>
      <c r="W13" s="46">
        <v>5</v>
      </c>
      <c r="X13" s="51"/>
    </row>
    <row r="14" spans="1:24" ht="15.75">
      <c r="A14" s="23" t="s">
        <v>187</v>
      </c>
      <c r="B14" s="12">
        <v>6</v>
      </c>
      <c r="C14" s="8"/>
      <c r="D14" s="106" t="s">
        <v>443</v>
      </c>
      <c r="E14" s="203"/>
      <c r="F14" s="216"/>
      <c r="G14" s="23" t="s">
        <v>689</v>
      </c>
      <c r="H14" s="12">
        <v>7</v>
      </c>
      <c r="I14" s="8">
        <v>2.5</v>
      </c>
      <c r="J14" s="150" t="s">
        <v>248</v>
      </c>
      <c r="K14" s="12">
        <v>5</v>
      </c>
      <c r="L14" s="131"/>
      <c r="M14" s="23" t="s">
        <v>581</v>
      </c>
      <c r="N14" s="46">
        <v>6</v>
      </c>
      <c r="O14" s="51"/>
      <c r="P14" s="7" t="s">
        <v>524</v>
      </c>
      <c r="Q14" s="12">
        <v>6</v>
      </c>
      <c r="R14" s="24"/>
      <c r="S14" s="7" t="s">
        <v>455</v>
      </c>
      <c r="T14" s="12">
        <v>7</v>
      </c>
      <c r="U14" s="131">
        <v>3</v>
      </c>
      <c r="V14" s="7" t="s">
        <v>511</v>
      </c>
      <c r="W14" s="46">
        <v>6</v>
      </c>
      <c r="X14" s="51"/>
    </row>
    <row r="15" spans="1:24" ht="15.75">
      <c r="A15" s="23" t="s">
        <v>189</v>
      </c>
      <c r="B15" s="12">
        <v>5</v>
      </c>
      <c r="C15" s="8"/>
      <c r="D15" s="7" t="s">
        <v>714</v>
      </c>
      <c r="E15" s="12">
        <v>6</v>
      </c>
      <c r="F15" s="24"/>
      <c r="G15" s="23" t="s">
        <v>688</v>
      </c>
      <c r="H15" s="12">
        <v>7</v>
      </c>
      <c r="I15" s="8">
        <v>6</v>
      </c>
      <c r="J15" s="150" t="s">
        <v>247</v>
      </c>
      <c r="K15" s="12">
        <v>6</v>
      </c>
      <c r="L15" s="131"/>
      <c r="M15" s="107" t="s">
        <v>591</v>
      </c>
      <c r="N15" s="201"/>
      <c r="O15" s="205"/>
      <c r="P15" s="7" t="s">
        <v>471</v>
      </c>
      <c r="Q15" s="12">
        <v>5.5</v>
      </c>
      <c r="R15" s="24"/>
      <c r="S15" s="7" t="s">
        <v>317</v>
      </c>
      <c r="T15" s="12">
        <v>6.5</v>
      </c>
      <c r="U15" s="131">
        <v>3</v>
      </c>
      <c r="V15" s="106" t="s">
        <v>414</v>
      </c>
      <c r="W15" s="201"/>
      <c r="X15" s="205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2" t="s">
        <v>3</v>
      </c>
      <c r="H16" s="21"/>
      <c r="I16" s="22"/>
      <c r="J16" s="148" t="s">
        <v>3</v>
      </c>
      <c r="K16" s="21"/>
      <c r="L16" s="132"/>
      <c r="M16" s="32" t="s">
        <v>3</v>
      </c>
      <c r="N16" s="48"/>
      <c r="O16" s="52"/>
      <c r="P16" s="20" t="s">
        <v>3</v>
      </c>
      <c r="Q16" s="21"/>
      <c r="R16" s="33"/>
      <c r="S16" s="20" t="s">
        <v>3</v>
      </c>
      <c r="T16" s="21"/>
      <c r="U16" s="132"/>
      <c r="V16" s="20" t="s">
        <v>3</v>
      </c>
      <c r="W16" s="48"/>
      <c r="X16" s="52"/>
    </row>
    <row r="17" spans="1:24" ht="15.75">
      <c r="A17" s="36" t="s">
        <v>158</v>
      </c>
      <c r="B17" s="37">
        <v>6</v>
      </c>
      <c r="C17" s="38"/>
      <c r="D17" s="39" t="s">
        <v>446</v>
      </c>
      <c r="E17" s="37">
        <v>6.5</v>
      </c>
      <c r="F17" s="40"/>
      <c r="G17" s="36" t="s">
        <v>271</v>
      </c>
      <c r="H17" s="37">
        <v>5.5</v>
      </c>
      <c r="I17" s="38">
        <v>-1</v>
      </c>
      <c r="J17" s="156" t="s">
        <v>242</v>
      </c>
      <c r="K17" s="37">
        <v>6</v>
      </c>
      <c r="L17" s="133"/>
      <c r="M17" s="36" t="s">
        <v>574</v>
      </c>
      <c r="N17" s="37">
        <v>6.5</v>
      </c>
      <c r="O17" s="38"/>
      <c r="P17" s="39" t="s">
        <v>300</v>
      </c>
      <c r="Q17" s="37">
        <v>6</v>
      </c>
      <c r="R17" s="40">
        <v>1</v>
      </c>
      <c r="S17" s="39" t="s">
        <v>760</v>
      </c>
      <c r="T17" s="37">
        <v>5.5</v>
      </c>
      <c r="U17" s="133"/>
      <c r="V17" s="39" t="s">
        <v>342</v>
      </c>
      <c r="W17" s="49">
        <v>6</v>
      </c>
      <c r="X17" s="53">
        <v>-0.5</v>
      </c>
    </row>
    <row r="18" spans="1:24" ht="15.75">
      <c r="A18" s="36"/>
      <c r="B18" s="37"/>
      <c r="C18" s="38"/>
      <c r="D18" s="39"/>
      <c r="E18" s="37"/>
      <c r="F18" s="40"/>
      <c r="G18" s="36"/>
      <c r="H18" s="37"/>
      <c r="I18" s="38"/>
      <c r="J18" s="156"/>
      <c r="K18" s="37"/>
      <c r="L18" s="133"/>
      <c r="M18" s="36" t="s">
        <v>258</v>
      </c>
      <c r="N18" s="49">
        <v>5.5</v>
      </c>
      <c r="O18" s="53"/>
      <c r="P18" s="39"/>
      <c r="Q18" s="37"/>
      <c r="R18" s="40"/>
      <c r="S18" s="39"/>
      <c r="T18" s="37"/>
      <c r="U18" s="133"/>
      <c r="V18" s="39"/>
      <c r="W18" s="49"/>
      <c r="X18" s="53"/>
    </row>
    <row r="19" spans="1:24" ht="15.75">
      <c r="A19" s="36"/>
      <c r="B19" s="37"/>
      <c r="C19" s="38"/>
      <c r="D19" s="39"/>
      <c r="E19" s="37"/>
      <c r="F19" s="40"/>
      <c r="G19" s="36"/>
      <c r="H19" s="37"/>
      <c r="I19" s="38"/>
      <c r="J19" s="156"/>
      <c r="K19" s="37"/>
      <c r="L19" s="133"/>
      <c r="M19" s="36"/>
      <c r="N19" s="49"/>
      <c r="O19" s="53"/>
      <c r="P19" s="39"/>
      <c r="Q19" s="37"/>
      <c r="R19" s="40"/>
      <c r="S19" s="39"/>
      <c r="T19" s="37"/>
      <c r="U19" s="133"/>
      <c r="V19" s="39"/>
      <c r="W19" s="49"/>
      <c r="X19" s="53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/>
      <c r="K20" s="109"/>
      <c r="L20" s="112"/>
      <c r="M20" s="108" t="s">
        <v>631</v>
      </c>
      <c r="N20" s="115"/>
      <c r="O20" s="117">
        <v>1</v>
      </c>
      <c r="P20" s="108"/>
      <c r="Q20" s="115"/>
      <c r="R20" s="116"/>
      <c r="S20" s="113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08" t="s">
        <v>630</v>
      </c>
      <c r="N21" s="115"/>
      <c r="O21" s="117">
        <f>AVERAGE(N2,N4,N7,N6)</f>
        <v>6.25</v>
      </c>
      <c r="P21" s="108"/>
      <c r="Q21" s="115"/>
      <c r="R21" s="116"/>
      <c r="S21" s="113"/>
      <c r="T21" s="109"/>
      <c r="U21" s="109"/>
      <c r="V21" s="111"/>
      <c r="W21" s="109"/>
      <c r="X21" s="147"/>
    </row>
    <row r="22" spans="1:24" ht="12.75">
      <c r="A22" s="26" t="s">
        <v>158</v>
      </c>
      <c r="B22" s="10"/>
      <c r="C22" s="9"/>
      <c r="D22" s="11" t="s">
        <v>445</v>
      </c>
      <c r="E22" s="10"/>
      <c r="F22" s="25">
        <v>-2</v>
      </c>
      <c r="G22" s="26" t="s">
        <v>271</v>
      </c>
      <c r="H22" s="10">
        <v>5.5</v>
      </c>
      <c r="I22" s="9">
        <v>-1</v>
      </c>
      <c r="J22" s="10" t="s">
        <v>223</v>
      </c>
      <c r="K22" s="10"/>
      <c r="L22" s="134"/>
      <c r="M22" s="26" t="s">
        <v>251</v>
      </c>
      <c r="N22" s="10"/>
      <c r="O22" s="9"/>
      <c r="P22" s="11" t="s">
        <v>522</v>
      </c>
      <c r="Q22" s="10"/>
      <c r="R22" s="25"/>
      <c r="S22" s="11" t="s">
        <v>196</v>
      </c>
      <c r="T22" s="10"/>
      <c r="U22" s="134"/>
      <c r="V22" s="11" t="s">
        <v>408</v>
      </c>
      <c r="W22" s="54"/>
      <c r="X22" s="55">
        <v>-2</v>
      </c>
    </row>
    <row r="23" spans="1:24" ht="12.75">
      <c r="A23" s="26" t="s">
        <v>623</v>
      </c>
      <c r="B23" s="10"/>
      <c r="C23" s="9"/>
      <c r="D23" s="11" t="s">
        <v>446</v>
      </c>
      <c r="E23" s="10">
        <v>6.5</v>
      </c>
      <c r="F23" s="25"/>
      <c r="G23" s="26" t="s">
        <v>757</v>
      </c>
      <c r="H23" s="196"/>
      <c r="I23" s="197"/>
      <c r="J23" s="10" t="s">
        <v>684</v>
      </c>
      <c r="K23" s="10">
        <v>6</v>
      </c>
      <c r="L23" s="134"/>
      <c r="M23" s="26" t="s">
        <v>425</v>
      </c>
      <c r="N23" s="10">
        <v>6.5</v>
      </c>
      <c r="O23" s="9"/>
      <c r="P23" s="11" t="s">
        <v>466</v>
      </c>
      <c r="Q23" s="196"/>
      <c r="R23" s="206"/>
      <c r="S23" s="11" t="s">
        <v>562</v>
      </c>
      <c r="T23" s="196"/>
      <c r="U23" s="218"/>
      <c r="V23" s="11" t="s">
        <v>399</v>
      </c>
      <c r="W23" s="54"/>
      <c r="X23" s="55"/>
    </row>
    <row r="24" spans="1:24" ht="12.75">
      <c r="A24" s="26" t="s">
        <v>174</v>
      </c>
      <c r="B24" s="10"/>
      <c r="C24" s="9"/>
      <c r="D24" s="11" t="s">
        <v>442</v>
      </c>
      <c r="E24" s="10"/>
      <c r="F24" s="25"/>
      <c r="G24" s="26" t="s">
        <v>276</v>
      </c>
      <c r="H24" s="10"/>
      <c r="I24" s="9"/>
      <c r="J24" s="10" t="s">
        <v>685</v>
      </c>
      <c r="K24" s="10"/>
      <c r="L24" s="134"/>
      <c r="M24" s="26" t="s">
        <v>743</v>
      </c>
      <c r="N24" s="196"/>
      <c r="O24" s="197"/>
      <c r="P24" s="11" t="s">
        <v>465</v>
      </c>
      <c r="Q24" s="10">
        <v>6</v>
      </c>
      <c r="R24" s="25"/>
      <c r="S24" s="11" t="s">
        <v>454</v>
      </c>
      <c r="T24" s="10"/>
      <c r="U24" s="134">
        <v>3</v>
      </c>
      <c r="V24" s="11" t="s">
        <v>739</v>
      </c>
      <c r="W24" s="54"/>
      <c r="X24" s="55"/>
    </row>
    <row r="25" spans="1:24" ht="12.75">
      <c r="A25" s="26" t="s">
        <v>670</v>
      </c>
      <c r="B25" s="10"/>
      <c r="C25" s="9">
        <v>-0.5</v>
      </c>
      <c r="D25" s="11" t="s">
        <v>438</v>
      </c>
      <c r="E25" s="10">
        <v>6</v>
      </c>
      <c r="F25" s="25"/>
      <c r="G25" s="26" t="s">
        <v>288</v>
      </c>
      <c r="H25" s="10">
        <v>5.5</v>
      </c>
      <c r="I25" s="9"/>
      <c r="J25" s="10" t="s">
        <v>681</v>
      </c>
      <c r="K25" s="196"/>
      <c r="L25" s="218"/>
      <c r="M25" s="26" t="s">
        <v>421</v>
      </c>
      <c r="N25" s="10"/>
      <c r="O25" s="9"/>
      <c r="P25" s="11" t="s">
        <v>477</v>
      </c>
      <c r="Q25" s="10"/>
      <c r="R25" s="25">
        <v>-0.5</v>
      </c>
      <c r="S25" s="11" t="s">
        <v>639</v>
      </c>
      <c r="T25" s="10"/>
      <c r="U25" s="134"/>
      <c r="V25" s="11" t="s">
        <v>411</v>
      </c>
      <c r="W25" s="54"/>
      <c r="X25" s="55"/>
    </row>
    <row r="26" spans="1:24" ht="12.75">
      <c r="A26" s="26" t="s">
        <v>759</v>
      </c>
      <c r="B26" s="10"/>
      <c r="C26" s="9"/>
      <c r="D26" s="11" t="s">
        <v>712</v>
      </c>
      <c r="E26" s="10"/>
      <c r="F26" s="25"/>
      <c r="G26" s="26" t="s">
        <v>283</v>
      </c>
      <c r="H26" s="10"/>
      <c r="I26" s="9"/>
      <c r="J26" s="10" t="s">
        <v>242</v>
      </c>
      <c r="K26" s="10">
        <v>6</v>
      </c>
      <c r="L26" s="134"/>
      <c r="M26" s="26" t="s">
        <v>521</v>
      </c>
      <c r="N26" s="10"/>
      <c r="O26" s="9">
        <v>1</v>
      </c>
      <c r="P26" s="11" t="s">
        <v>478</v>
      </c>
      <c r="Q26" s="10"/>
      <c r="R26" s="25"/>
      <c r="S26" s="11" t="s">
        <v>212</v>
      </c>
      <c r="T26" s="10"/>
      <c r="U26" s="134"/>
      <c r="V26" s="11" t="s">
        <v>758</v>
      </c>
      <c r="W26" s="54"/>
      <c r="X26" s="55"/>
    </row>
    <row r="27" spans="1:24" ht="12.75">
      <c r="A27" s="26" t="s">
        <v>172</v>
      </c>
      <c r="B27" s="10"/>
      <c r="C27" s="9"/>
      <c r="D27" s="11" t="s">
        <v>509</v>
      </c>
      <c r="E27" s="10">
        <v>6</v>
      </c>
      <c r="F27" s="25"/>
      <c r="G27" s="26" t="s">
        <v>295</v>
      </c>
      <c r="H27" s="196"/>
      <c r="I27" s="197"/>
      <c r="J27" s="10" t="s">
        <v>571</v>
      </c>
      <c r="K27" s="10"/>
      <c r="L27" s="134"/>
      <c r="M27" s="26" t="s">
        <v>432</v>
      </c>
      <c r="N27" s="10"/>
      <c r="O27" s="9"/>
      <c r="P27" s="11" t="s">
        <v>546</v>
      </c>
      <c r="Q27" s="10"/>
      <c r="R27" s="25"/>
      <c r="S27" s="11" t="s">
        <v>722</v>
      </c>
      <c r="T27" s="10">
        <v>5.5</v>
      </c>
      <c r="U27" s="134"/>
      <c r="V27" s="11" t="s">
        <v>405</v>
      </c>
      <c r="W27" s="54"/>
      <c r="X27" s="55">
        <v>-0.5</v>
      </c>
    </row>
    <row r="28" spans="1:24" ht="13.5" thickBot="1">
      <c r="A28" s="27" t="s">
        <v>169</v>
      </c>
      <c r="B28" s="31"/>
      <c r="C28" s="29"/>
      <c r="D28" s="28" t="s">
        <v>603</v>
      </c>
      <c r="E28" s="31"/>
      <c r="F28" s="30"/>
      <c r="G28" s="27" t="s">
        <v>687</v>
      </c>
      <c r="H28" s="31"/>
      <c r="I28" s="29"/>
      <c r="J28" s="31" t="s">
        <v>678</v>
      </c>
      <c r="K28" s="31"/>
      <c r="L28" s="135"/>
      <c r="M28" s="27" t="s">
        <v>752</v>
      </c>
      <c r="N28" s="31"/>
      <c r="O28" s="29"/>
      <c r="P28" s="28" t="s">
        <v>523</v>
      </c>
      <c r="Q28" s="31"/>
      <c r="R28" s="30"/>
      <c r="S28" s="31" t="s">
        <v>200</v>
      </c>
      <c r="T28" s="31">
        <v>6</v>
      </c>
      <c r="U28" s="135"/>
      <c r="V28" s="11" t="s">
        <v>407</v>
      </c>
      <c r="W28" s="154"/>
      <c r="X28" s="155"/>
    </row>
    <row r="29" spans="1:24" ht="16.5" thickBot="1">
      <c r="A29" s="2" t="s">
        <v>0</v>
      </c>
      <c r="B29" s="1">
        <f>SUM(B2:C20)</f>
        <v>65.5</v>
      </c>
      <c r="C29" s="4"/>
      <c r="D29" s="2" t="s">
        <v>0</v>
      </c>
      <c r="E29" s="19">
        <f>SUM(E2:F20)</f>
        <v>81.5</v>
      </c>
      <c r="F29" s="63"/>
      <c r="G29" s="128" t="s">
        <v>0</v>
      </c>
      <c r="H29" s="136">
        <f>SUM(H2:I20)</f>
        <v>78.5</v>
      </c>
      <c r="I29" s="4"/>
      <c r="J29" s="128" t="s">
        <v>0</v>
      </c>
      <c r="K29" s="136">
        <f>SUM(K2:K21)+SUM(L2:L21)</f>
        <v>64.5</v>
      </c>
      <c r="L29" s="4"/>
      <c r="M29" s="128" t="s">
        <v>0</v>
      </c>
      <c r="N29" s="143">
        <f>SUM(N2:O20)</f>
        <v>67.5</v>
      </c>
      <c r="O29" s="63"/>
      <c r="P29" s="128" t="s">
        <v>0</v>
      </c>
      <c r="Q29" s="136">
        <f>SUM(Q2:R20,Q17:R19)</f>
        <v>65</v>
      </c>
      <c r="R29" s="63"/>
      <c r="S29" s="2" t="s">
        <v>0</v>
      </c>
      <c r="T29" s="19">
        <f>SUM(T2:T21)+SUM(U2:U21)</f>
        <v>84.5</v>
      </c>
      <c r="U29" s="63"/>
      <c r="V29" s="128" t="s">
        <v>0</v>
      </c>
      <c r="W29" s="139">
        <f>SUM(W2:X20)</f>
        <v>65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3</v>
      </c>
      <c r="F30" s="63"/>
      <c r="G30" s="3" t="s">
        <v>1</v>
      </c>
      <c r="H30" s="1">
        <f>IF(ISERROR(FLOOR(PRODUCT(SUM(H29,-60),1/6),1)),0,FLOOR(PRODUCT(SUM(H29,-60),1/6),1))</f>
        <v>3</v>
      </c>
      <c r="I30" s="4"/>
      <c r="J30" s="3" t="s">
        <v>1</v>
      </c>
      <c r="K30" s="1">
        <f>IF(ISERROR(FLOOR(PRODUCT(SUM(K29,-60),1/6),1)),0,FLOOR(PRODUCT(SUM(K29,-60),1/6),1))</f>
        <v>0</v>
      </c>
      <c r="L30" s="4"/>
      <c r="M30" s="3" t="s">
        <v>1</v>
      </c>
      <c r="N30" s="1">
        <f>IF(ISERROR(FLOOR(PRODUCT(SUM(N29,-60),1/6),1)),0,FLOOR(PRODUCT(SUM(N29,-60),1/6),1))</f>
        <v>1</v>
      </c>
      <c r="O30" s="63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4</v>
      </c>
      <c r="U30" s="63"/>
      <c r="V30" s="3" t="s">
        <v>1</v>
      </c>
      <c r="W30" s="1">
        <f>IF(ISERROR(FLOOR(PRODUCT(SUM(W29,-60),1/6),1)),0,FLOOR(PRODUCT(SUM(W29,-60),1/6),1))</f>
        <v>0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A1</f>
        <v>Euskal Herria</v>
      </c>
      <c r="B32" s="15">
        <f>B30</f>
        <v>0</v>
      </c>
      <c r="C32" s="16"/>
      <c r="D32" s="14" t="str">
        <f>M1</f>
        <v>Shooters</v>
      </c>
      <c r="E32" s="149">
        <f>N30</f>
        <v>1</v>
      </c>
      <c r="F32" s="5"/>
      <c r="G32" s="14" t="str">
        <f>V1</f>
        <v>L.S.D.</v>
      </c>
      <c r="H32" s="15">
        <f>W30</f>
        <v>0</v>
      </c>
      <c r="I32" s="5"/>
      <c r="J32" s="14" t="str">
        <f>J1</f>
        <v>Amici di Mohammed</v>
      </c>
      <c r="K32" s="15">
        <f>K30</f>
        <v>0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D1</f>
        <v>NcT</v>
      </c>
      <c r="B33" s="14">
        <f>E30</f>
        <v>3</v>
      </c>
      <c r="C33" s="16"/>
      <c r="D33" s="17" t="str">
        <f>P1</f>
        <v>Forza Silvio</v>
      </c>
      <c r="E33" s="14">
        <f>Q30</f>
        <v>0</v>
      </c>
      <c r="F33" s="5"/>
      <c r="G33" s="14" t="str">
        <f>S1</f>
        <v>Calzini</v>
      </c>
      <c r="H33" s="14">
        <f>T30</f>
        <v>4</v>
      </c>
      <c r="I33" s="5"/>
      <c r="J33" s="17" t="str">
        <f>G1</f>
        <v>Gente Felice</v>
      </c>
      <c r="K33" s="14">
        <f>H30</f>
        <v>3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U3" sqref="U3"/>
    </sheetView>
  </sheetViews>
  <sheetFormatPr defaultColWidth="9.140625" defaultRowHeight="12.75"/>
  <cols>
    <col min="1" max="1" width="20.00390625" style="0" customWidth="1"/>
    <col min="4" max="4" width="24.00390625" style="0" customWidth="1"/>
    <col min="7" max="7" width="24.140625" style="0" customWidth="1"/>
    <col min="10" max="10" width="18.421875" style="0" customWidth="1"/>
    <col min="13" max="13" width="18.28125" style="0" customWidth="1"/>
    <col min="16" max="16" width="18.28125" style="0" customWidth="1"/>
    <col min="19" max="19" width="18.42187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Squadre!E1</f>
        <v>Calzini</v>
      </c>
      <c r="E1" s="59"/>
      <c r="F1" s="62"/>
      <c r="G1" s="58" t="str">
        <f>Squadre!I1</f>
        <v>Amici di Mohammed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Squadre!E32</f>
        <v>Forza Silvio</v>
      </c>
      <c r="Q1" s="59"/>
      <c r="R1" s="62"/>
      <c r="S1" s="58" t="s">
        <v>149</v>
      </c>
      <c r="T1" s="59"/>
      <c r="U1" s="60"/>
      <c r="V1" s="61" t="s">
        <v>148</v>
      </c>
      <c r="W1" s="59"/>
      <c r="X1" s="62"/>
    </row>
    <row r="2" spans="1:24" ht="15.75">
      <c r="A2" s="23" t="s">
        <v>156</v>
      </c>
      <c r="B2" s="12">
        <v>6</v>
      </c>
      <c r="C2" s="8"/>
      <c r="D2" s="7" t="s">
        <v>198</v>
      </c>
      <c r="E2" s="12">
        <v>7</v>
      </c>
      <c r="F2" s="24"/>
      <c r="G2" s="125" t="s">
        <v>745</v>
      </c>
      <c r="H2" s="203"/>
      <c r="I2" s="204"/>
      <c r="J2" s="23" t="s">
        <v>252</v>
      </c>
      <c r="K2" s="46">
        <v>6</v>
      </c>
      <c r="L2" s="47">
        <v>-2</v>
      </c>
      <c r="M2" s="102" t="s">
        <v>271</v>
      </c>
      <c r="N2" s="12">
        <v>6</v>
      </c>
      <c r="O2" s="8">
        <v>-1</v>
      </c>
      <c r="P2" s="7" t="s">
        <v>724</v>
      </c>
      <c r="Q2" s="12">
        <v>5</v>
      </c>
      <c r="R2" s="24"/>
      <c r="S2" s="23" t="s">
        <v>408</v>
      </c>
      <c r="T2" s="46">
        <v>6</v>
      </c>
      <c r="U2" s="51"/>
      <c r="V2" s="7" t="s">
        <v>348</v>
      </c>
      <c r="W2" s="12">
        <v>6</v>
      </c>
      <c r="X2" s="24">
        <v>-1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23"/>
      <c r="K3" s="46"/>
      <c r="L3" s="47"/>
      <c r="M3" s="102"/>
      <c r="N3" s="12"/>
      <c r="O3" s="8"/>
      <c r="P3" s="7"/>
      <c r="Q3" s="12"/>
      <c r="R3" s="24"/>
      <c r="S3" s="23"/>
      <c r="T3" s="46"/>
      <c r="U3" s="51"/>
      <c r="V3" s="7"/>
      <c r="W3" s="12"/>
      <c r="X3" s="24"/>
    </row>
    <row r="4" spans="1:24" ht="15.75">
      <c r="A4" s="107" t="s">
        <v>171</v>
      </c>
      <c r="B4" s="203"/>
      <c r="C4" s="204"/>
      <c r="D4" s="7" t="s">
        <v>202</v>
      </c>
      <c r="E4" s="12">
        <v>6</v>
      </c>
      <c r="F4" s="24"/>
      <c r="G4" s="102" t="s">
        <v>232</v>
      </c>
      <c r="H4" s="12">
        <v>6.5</v>
      </c>
      <c r="I4" s="8"/>
      <c r="J4" s="23" t="s">
        <v>254</v>
      </c>
      <c r="K4" s="46">
        <v>5.5</v>
      </c>
      <c r="L4" s="47">
        <v>-1</v>
      </c>
      <c r="M4" s="125" t="s">
        <v>278</v>
      </c>
      <c r="N4" s="203"/>
      <c r="O4" s="204"/>
      <c r="P4" s="7" t="s">
        <v>465</v>
      </c>
      <c r="Q4" s="12">
        <v>6</v>
      </c>
      <c r="R4" s="24"/>
      <c r="S4" s="23" t="s">
        <v>708</v>
      </c>
      <c r="T4" s="46">
        <v>6</v>
      </c>
      <c r="U4" s="51">
        <v>-0.5</v>
      </c>
      <c r="V4" s="7" t="s">
        <v>350</v>
      </c>
      <c r="W4" s="12">
        <v>6.5</v>
      </c>
      <c r="X4" s="24"/>
    </row>
    <row r="5" spans="1:24" ht="15.75">
      <c r="A5" s="107" t="s">
        <v>667</v>
      </c>
      <c r="B5" s="203"/>
      <c r="C5" s="204"/>
      <c r="D5" s="7" t="s">
        <v>722</v>
      </c>
      <c r="E5" s="12">
        <v>6</v>
      </c>
      <c r="F5" s="24"/>
      <c r="G5" s="102" t="s">
        <v>230</v>
      </c>
      <c r="H5" s="12">
        <v>6</v>
      </c>
      <c r="I5" s="8"/>
      <c r="J5" s="23" t="s">
        <v>259</v>
      </c>
      <c r="K5" s="46">
        <v>5.5</v>
      </c>
      <c r="L5" s="47"/>
      <c r="M5" s="102" t="s">
        <v>686</v>
      </c>
      <c r="N5" s="12">
        <v>6</v>
      </c>
      <c r="O5" s="8"/>
      <c r="P5" s="106" t="s">
        <v>476</v>
      </c>
      <c r="Q5" s="203"/>
      <c r="R5" s="216"/>
      <c r="S5" s="23" t="s">
        <v>399</v>
      </c>
      <c r="T5" s="46">
        <v>6</v>
      </c>
      <c r="U5" s="51"/>
      <c r="V5" s="7" t="s">
        <v>353</v>
      </c>
      <c r="W5" s="12">
        <v>5.5</v>
      </c>
      <c r="X5" s="24">
        <v>-0.5</v>
      </c>
    </row>
    <row r="6" spans="1:24" ht="15.75">
      <c r="A6" s="23" t="s">
        <v>166</v>
      </c>
      <c r="B6" s="12">
        <v>6</v>
      </c>
      <c r="C6" s="8"/>
      <c r="D6" s="7" t="s">
        <v>199</v>
      </c>
      <c r="E6" s="12">
        <v>5</v>
      </c>
      <c r="F6" s="24">
        <v>-0.5</v>
      </c>
      <c r="G6" s="102" t="s">
        <v>680</v>
      </c>
      <c r="H6" s="12">
        <v>6</v>
      </c>
      <c r="I6" s="8"/>
      <c r="J6" s="23" t="s">
        <v>737</v>
      </c>
      <c r="K6" s="46">
        <v>6</v>
      </c>
      <c r="L6" s="47"/>
      <c r="M6" s="102" t="s">
        <v>281</v>
      </c>
      <c r="N6" s="12">
        <v>6</v>
      </c>
      <c r="O6" s="8"/>
      <c r="P6" s="7" t="s">
        <v>729</v>
      </c>
      <c r="Q6" s="12">
        <v>5.5</v>
      </c>
      <c r="R6" s="24">
        <v>-0.5</v>
      </c>
      <c r="S6" s="23" t="s">
        <v>409</v>
      </c>
      <c r="T6" s="46">
        <v>5</v>
      </c>
      <c r="U6" s="51"/>
      <c r="V6" s="7" t="s">
        <v>354</v>
      </c>
      <c r="W6" s="12">
        <v>6.5</v>
      </c>
      <c r="X6" s="24"/>
    </row>
    <row r="7" spans="1:24" ht="15.75">
      <c r="A7" s="23"/>
      <c r="B7" s="12"/>
      <c r="C7" s="8"/>
      <c r="D7" s="7"/>
      <c r="E7" s="12"/>
      <c r="F7" s="24"/>
      <c r="G7" s="102"/>
      <c r="H7" s="12"/>
      <c r="I7" s="8"/>
      <c r="J7" s="7"/>
      <c r="K7" s="46"/>
      <c r="L7" s="47"/>
      <c r="M7" s="102" t="s">
        <v>276</v>
      </c>
      <c r="N7" s="12">
        <v>6</v>
      </c>
      <c r="O7" s="8"/>
      <c r="P7" s="7"/>
      <c r="Q7" s="12"/>
      <c r="R7" s="24"/>
      <c r="S7" s="23"/>
      <c r="T7" s="46"/>
      <c r="U7" s="51"/>
      <c r="V7" s="7"/>
      <c r="W7" s="12"/>
      <c r="X7" s="24"/>
    </row>
    <row r="8" spans="1:24" ht="15.75">
      <c r="A8" s="23" t="s">
        <v>753</v>
      </c>
      <c r="B8" s="12">
        <v>5</v>
      </c>
      <c r="C8" s="8"/>
      <c r="D8" s="7" t="s">
        <v>214</v>
      </c>
      <c r="E8" s="12">
        <v>5.5</v>
      </c>
      <c r="F8" s="24">
        <v>-0.5</v>
      </c>
      <c r="G8" s="102" t="s">
        <v>241</v>
      </c>
      <c r="H8" s="12">
        <v>6.5</v>
      </c>
      <c r="I8" s="8"/>
      <c r="J8" s="7" t="s">
        <v>262</v>
      </c>
      <c r="K8" s="46">
        <v>6</v>
      </c>
      <c r="L8" s="47"/>
      <c r="M8" s="102"/>
      <c r="N8" s="12"/>
      <c r="O8" s="8"/>
      <c r="P8" s="7" t="s">
        <v>723</v>
      </c>
      <c r="Q8" s="12">
        <v>6</v>
      </c>
      <c r="R8" s="24"/>
      <c r="S8" s="23" t="s">
        <v>709</v>
      </c>
      <c r="T8" s="46">
        <v>6</v>
      </c>
      <c r="U8" s="51">
        <v>-0.5</v>
      </c>
      <c r="V8" s="7" t="s">
        <v>361</v>
      </c>
      <c r="W8" s="12">
        <v>6.5</v>
      </c>
      <c r="X8" s="24"/>
    </row>
    <row r="9" spans="1:24" ht="15.75">
      <c r="A9" s="107" t="s">
        <v>669</v>
      </c>
      <c r="B9" s="203"/>
      <c r="C9" s="204"/>
      <c r="D9" s="7" t="s">
        <v>212</v>
      </c>
      <c r="E9" s="12">
        <v>7</v>
      </c>
      <c r="F9" s="24">
        <v>3</v>
      </c>
      <c r="G9" s="102" t="s">
        <v>242</v>
      </c>
      <c r="H9" s="12">
        <v>6</v>
      </c>
      <c r="I9" s="8">
        <v>1</v>
      </c>
      <c r="J9" s="7" t="s">
        <v>264</v>
      </c>
      <c r="K9" s="46">
        <v>7</v>
      </c>
      <c r="L9" s="47">
        <v>-0.5</v>
      </c>
      <c r="M9" s="102" t="s">
        <v>239</v>
      </c>
      <c r="N9" s="12">
        <v>5.5</v>
      </c>
      <c r="O9" s="8"/>
      <c r="P9" s="7" t="s">
        <v>469</v>
      </c>
      <c r="Q9" s="12">
        <v>5.5</v>
      </c>
      <c r="R9" s="24">
        <v>-0.5</v>
      </c>
      <c r="S9" s="23" t="s">
        <v>401</v>
      </c>
      <c r="T9" s="46">
        <v>6.5</v>
      </c>
      <c r="U9" s="51">
        <v>-0.5</v>
      </c>
      <c r="V9" s="7" t="s">
        <v>617</v>
      </c>
      <c r="W9" s="12">
        <v>6</v>
      </c>
      <c r="X9" s="24"/>
    </row>
    <row r="10" spans="1:24" ht="15.75">
      <c r="A10" s="23" t="s">
        <v>177</v>
      </c>
      <c r="B10" s="12">
        <v>6.5</v>
      </c>
      <c r="C10" s="8">
        <v>1</v>
      </c>
      <c r="D10" s="7" t="s">
        <v>489</v>
      </c>
      <c r="E10" s="12">
        <v>5</v>
      </c>
      <c r="F10" s="24"/>
      <c r="G10" s="102" t="s">
        <v>683</v>
      </c>
      <c r="H10" s="12">
        <v>6</v>
      </c>
      <c r="I10" s="8"/>
      <c r="J10" s="7" t="s">
        <v>269</v>
      </c>
      <c r="K10" s="46">
        <v>5</v>
      </c>
      <c r="L10" s="47"/>
      <c r="M10" s="102" t="s">
        <v>285</v>
      </c>
      <c r="N10" s="12">
        <v>6</v>
      </c>
      <c r="O10" s="8">
        <v>-0.5</v>
      </c>
      <c r="P10" s="7" t="s">
        <v>492</v>
      </c>
      <c r="Q10" s="12">
        <v>5.5</v>
      </c>
      <c r="R10" s="24">
        <v>3</v>
      </c>
      <c r="S10" s="23" t="s">
        <v>404</v>
      </c>
      <c r="T10" s="46">
        <v>6</v>
      </c>
      <c r="U10" s="51"/>
      <c r="V10" s="7" t="s">
        <v>553</v>
      </c>
      <c r="W10" s="12">
        <v>6</v>
      </c>
      <c r="X10" s="24">
        <v>3</v>
      </c>
    </row>
    <row r="11" spans="1:24" ht="15.75">
      <c r="A11" s="23" t="s">
        <v>179</v>
      </c>
      <c r="B11" s="12">
        <v>5.5</v>
      </c>
      <c r="C11" s="8"/>
      <c r="D11" s="7" t="s">
        <v>211</v>
      </c>
      <c r="E11" s="12">
        <v>6</v>
      </c>
      <c r="F11" s="24"/>
      <c r="G11" s="102" t="s">
        <v>243</v>
      </c>
      <c r="H11" s="12">
        <v>5.5</v>
      </c>
      <c r="I11" s="8"/>
      <c r="J11" s="106" t="s">
        <v>266</v>
      </c>
      <c r="K11" s="201"/>
      <c r="L11" s="202"/>
      <c r="M11" s="102" t="s">
        <v>749</v>
      </c>
      <c r="N11" s="12">
        <v>6.5</v>
      </c>
      <c r="O11" s="8">
        <v>2.5</v>
      </c>
      <c r="P11" s="7" t="s">
        <v>503</v>
      </c>
      <c r="Q11" s="12">
        <v>6.5</v>
      </c>
      <c r="R11" s="24"/>
      <c r="S11" s="23" t="s">
        <v>402</v>
      </c>
      <c r="T11" s="46">
        <v>6.5</v>
      </c>
      <c r="U11" s="51"/>
      <c r="V11" s="7" t="s">
        <v>357</v>
      </c>
      <c r="W11" s="12">
        <v>6.5</v>
      </c>
      <c r="X11" s="24">
        <v>3</v>
      </c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8"/>
      <c r="J12" s="7"/>
      <c r="K12" s="46"/>
      <c r="L12" s="47"/>
      <c r="M12" s="102"/>
      <c r="N12" s="12"/>
      <c r="O12" s="8"/>
      <c r="P12" s="7"/>
      <c r="Q12" s="12"/>
      <c r="R12" s="24"/>
      <c r="S12" s="23"/>
      <c r="T12" s="46"/>
      <c r="U12" s="51"/>
      <c r="V12" s="7"/>
      <c r="W12" s="12"/>
      <c r="X12" s="24"/>
    </row>
    <row r="13" spans="1:24" ht="15.75">
      <c r="A13" s="23" t="s">
        <v>189</v>
      </c>
      <c r="B13" s="12">
        <v>6</v>
      </c>
      <c r="C13" s="8"/>
      <c r="D13" s="7" t="s">
        <v>454</v>
      </c>
      <c r="E13" s="12">
        <v>6</v>
      </c>
      <c r="F13" s="24"/>
      <c r="G13" s="102" t="s">
        <v>244</v>
      </c>
      <c r="H13" s="12">
        <v>7</v>
      </c>
      <c r="I13" s="8">
        <v>2.5</v>
      </c>
      <c r="J13" s="7" t="s">
        <v>575</v>
      </c>
      <c r="K13" s="46">
        <v>5</v>
      </c>
      <c r="L13" s="47"/>
      <c r="M13" s="102" t="s">
        <v>688</v>
      </c>
      <c r="N13" s="12">
        <v>5.5</v>
      </c>
      <c r="O13" s="8"/>
      <c r="P13" s="7" t="s">
        <v>318</v>
      </c>
      <c r="Q13" s="12">
        <v>6</v>
      </c>
      <c r="R13" s="24"/>
      <c r="S13" s="23" t="s">
        <v>499</v>
      </c>
      <c r="T13" s="46">
        <v>6</v>
      </c>
      <c r="U13" s="51"/>
      <c r="V13" s="7" t="s">
        <v>367</v>
      </c>
      <c r="W13" s="12">
        <v>6</v>
      </c>
      <c r="X13" s="24">
        <v>-3</v>
      </c>
    </row>
    <row r="14" spans="1:24" ht="15.75">
      <c r="A14" s="23" t="s">
        <v>187</v>
      </c>
      <c r="B14" s="12">
        <v>6</v>
      </c>
      <c r="C14" s="8"/>
      <c r="D14" s="7" t="s">
        <v>317</v>
      </c>
      <c r="E14" s="221">
        <v>6</v>
      </c>
      <c r="F14" s="24"/>
      <c r="G14" s="102" t="s">
        <v>248</v>
      </c>
      <c r="H14" s="12">
        <v>6</v>
      </c>
      <c r="I14" s="8"/>
      <c r="J14" s="7" t="s">
        <v>581</v>
      </c>
      <c r="K14" s="46">
        <v>5.5</v>
      </c>
      <c r="L14" s="47"/>
      <c r="M14" s="102" t="s">
        <v>294</v>
      </c>
      <c r="N14" s="12">
        <v>5.5</v>
      </c>
      <c r="O14" s="8"/>
      <c r="P14" s="7" t="s">
        <v>473</v>
      </c>
      <c r="Q14" s="12">
        <v>6.5</v>
      </c>
      <c r="R14" s="24">
        <v>4</v>
      </c>
      <c r="S14" s="23" t="s">
        <v>413</v>
      </c>
      <c r="T14" s="46">
        <v>6</v>
      </c>
      <c r="U14" s="51"/>
      <c r="V14" s="7" t="s">
        <v>763</v>
      </c>
      <c r="W14" s="12">
        <v>6</v>
      </c>
      <c r="X14" s="24"/>
    </row>
    <row r="15" spans="1:24" ht="15.75">
      <c r="A15" s="23" t="s">
        <v>245</v>
      </c>
      <c r="B15" s="12">
        <v>6</v>
      </c>
      <c r="C15" s="8"/>
      <c r="D15" s="7" t="s">
        <v>455</v>
      </c>
      <c r="E15" s="12">
        <v>6.5</v>
      </c>
      <c r="F15" s="24"/>
      <c r="G15" s="102" t="s">
        <v>685</v>
      </c>
      <c r="H15" s="12">
        <v>6</v>
      </c>
      <c r="I15" s="8"/>
      <c r="J15" s="7" t="s">
        <v>574</v>
      </c>
      <c r="K15" s="46">
        <v>5</v>
      </c>
      <c r="L15" s="47"/>
      <c r="M15" s="102" t="s">
        <v>689</v>
      </c>
      <c r="N15" s="12">
        <v>7</v>
      </c>
      <c r="O15" s="8">
        <v>3</v>
      </c>
      <c r="P15" s="106" t="s">
        <v>761</v>
      </c>
      <c r="Q15" s="203"/>
      <c r="R15" s="216"/>
      <c r="S15" s="23" t="s">
        <v>511</v>
      </c>
      <c r="T15" s="46">
        <v>5</v>
      </c>
      <c r="U15" s="51"/>
      <c r="V15" s="7" t="s">
        <v>699</v>
      </c>
      <c r="W15" s="12">
        <v>5.5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 t="s">
        <v>668</v>
      </c>
      <c r="B17" s="37">
        <v>6</v>
      </c>
      <c r="C17" s="38"/>
      <c r="D17" s="39"/>
      <c r="E17" s="37"/>
      <c r="F17" s="40"/>
      <c r="G17" s="105" t="s">
        <v>223</v>
      </c>
      <c r="H17" s="37">
        <v>6</v>
      </c>
      <c r="I17" s="38">
        <v>-3</v>
      </c>
      <c r="J17" s="39" t="s">
        <v>265</v>
      </c>
      <c r="K17" s="37">
        <v>6.5</v>
      </c>
      <c r="L17" s="40"/>
      <c r="M17" s="36" t="s">
        <v>274</v>
      </c>
      <c r="N17" s="37">
        <v>6.5</v>
      </c>
      <c r="O17" s="38"/>
      <c r="P17" s="39" t="s">
        <v>304</v>
      </c>
      <c r="Q17" s="37">
        <v>6.5</v>
      </c>
      <c r="R17" s="40"/>
      <c r="S17" s="36"/>
      <c r="T17" s="49"/>
      <c r="U17" s="53"/>
      <c r="V17" s="39"/>
      <c r="W17" s="37"/>
      <c r="X17" s="40"/>
    </row>
    <row r="18" spans="1:24" ht="15.75">
      <c r="A18" s="36" t="s">
        <v>767</v>
      </c>
      <c r="B18" s="37">
        <v>5.5</v>
      </c>
      <c r="C18" s="38"/>
      <c r="D18" s="39"/>
      <c r="E18" s="37"/>
      <c r="F18" s="40"/>
      <c r="G18" s="105"/>
      <c r="H18" s="37"/>
      <c r="I18" s="38"/>
      <c r="J18" s="39"/>
      <c r="K18" s="49"/>
      <c r="L18" s="50"/>
      <c r="M18" s="36"/>
      <c r="N18" s="37"/>
      <c r="O18" s="38"/>
      <c r="P18" s="39" t="s">
        <v>772</v>
      </c>
      <c r="Q18" s="37">
        <v>5</v>
      </c>
      <c r="R18" s="40"/>
      <c r="S18" s="36"/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105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08"/>
      <c r="K20" s="115"/>
      <c r="L20" s="116"/>
      <c r="M20" s="108" t="s">
        <v>482</v>
      </c>
      <c r="N20" s="109">
        <v>1</v>
      </c>
      <c r="O20" s="110"/>
      <c r="P20" s="108"/>
      <c r="Q20" s="109"/>
      <c r="R20" s="112"/>
      <c r="S20" s="108"/>
      <c r="T20" s="115"/>
      <c r="U20" s="117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08"/>
      <c r="K21" s="115"/>
      <c r="L21" s="116"/>
      <c r="M21" s="108"/>
      <c r="N21" s="109"/>
      <c r="O21" s="110"/>
      <c r="P21" s="108"/>
      <c r="Q21" s="109"/>
      <c r="R21" s="112"/>
      <c r="S21" s="108"/>
      <c r="T21" s="115"/>
      <c r="U21" s="117"/>
      <c r="V21" s="111"/>
      <c r="W21" s="109"/>
      <c r="X21" s="112"/>
    </row>
    <row r="22" spans="1:24" ht="15">
      <c r="A22" s="26" t="s">
        <v>158</v>
      </c>
      <c r="B22" s="196"/>
      <c r="C22" s="197"/>
      <c r="D22" s="11" t="s">
        <v>196</v>
      </c>
      <c r="E22" s="196"/>
      <c r="F22" s="206"/>
      <c r="G22" s="103" t="s">
        <v>223</v>
      </c>
      <c r="H22" s="10">
        <v>6</v>
      </c>
      <c r="I22" s="10">
        <v>-3</v>
      </c>
      <c r="J22" s="11" t="s">
        <v>251</v>
      </c>
      <c r="K22" s="196"/>
      <c r="L22" s="218"/>
      <c r="M22" s="220" t="s">
        <v>273</v>
      </c>
      <c r="N22" s="10">
        <v>6</v>
      </c>
      <c r="O22" s="9"/>
      <c r="P22" s="11" t="s">
        <v>522</v>
      </c>
      <c r="Q22" s="10">
        <v>6</v>
      </c>
      <c r="R22" s="25"/>
      <c r="S22" s="26" t="s">
        <v>606</v>
      </c>
      <c r="T22" s="54">
        <v>6.5</v>
      </c>
      <c r="U22" s="55"/>
      <c r="V22" s="11" t="s">
        <v>346</v>
      </c>
      <c r="W22" s="10">
        <v>6</v>
      </c>
      <c r="X22" s="25">
        <v>-2</v>
      </c>
    </row>
    <row r="23" spans="1:24" ht="15">
      <c r="A23" s="26" t="s">
        <v>191</v>
      </c>
      <c r="B23" s="10">
        <v>5.5</v>
      </c>
      <c r="C23" s="9"/>
      <c r="D23" s="11" t="s">
        <v>200</v>
      </c>
      <c r="E23" s="10">
        <v>6</v>
      </c>
      <c r="F23" s="25">
        <v>-0.5</v>
      </c>
      <c r="G23" s="103" t="s">
        <v>717</v>
      </c>
      <c r="H23" s="10">
        <v>5</v>
      </c>
      <c r="I23" s="10"/>
      <c r="J23" s="11" t="s">
        <v>506</v>
      </c>
      <c r="K23" s="196"/>
      <c r="L23" s="218"/>
      <c r="M23" s="220" t="s">
        <v>274</v>
      </c>
      <c r="N23" s="10">
        <v>6.5</v>
      </c>
      <c r="O23" s="9"/>
      <c r="P23" s="11" t="s">
        <v>762</v>
      </c>
      <c r="Q23" s="10">
        <v>6.5</v>
      </c>
      <c r="R23" s="25"/>
      <c r="S23" s="26" t="s">
        <v>498</v>
      </c>
      <c r="T23" s="54">
        <v>7</v>
      </c>
      <c r="U23" s="55">
        <v>-0.5</v>
      </c>
      <c r="V23" s="11" t="s">
        <v>368</v>
      </c>
      <c r="W23" s="196"/>
      <c r="X23" s="206"/>
    </row>
    <row r="24" spans="1:24" ht="15">
      <c r="A24" s="26" t="s">
        <v>732</v>
      </c>
      <c r="B24" s="10">
        <v>5.5</v>
      </c>
      <c r="C24" s="9"/>
      <c r="D24" s="11" t="s">
        <v>305</v>
      </c>
      <c r="E24" s="10">
        <v>6.5</v>
      </c>
      <c r="F24" s="25">
        <v>-0.5</v>
      </c>
      <c r="G24" s="103" t="s">
        <v>684</v>
      </c>
      <c r="H24" s="10">
        <v>5.5</v>
      </c>
      <c r="I24" s="10"/>
      <c r="J24" s="11" t="s">
        <v>743</v>
      </c>
      <c r="K24" s="196"/>
      <c r="L24" s="218"/>
      <c r="M24" s="220" t="s">
        <v>280</v>
      </c>
      <c r="N24" s="196"/>
      <c r="O24" s="197"/>
      <c r="P24" s="11" t="s">
        <v>563</v>
      </c>
      <c r="Q24" s="196"/>
      <c r="R24" s="206"/>
      <c r="S24" s="26" t="s">
        <v>411</v>
      </c>
      <c r="T24" s="211"/>
      <c r="U24" s="212"/>
      <c r="V24" s="11" t="s">
        <v>369</v>
      </c>
      <c r="W24" s="196"/>
      <c r="X24" s="206"/>
    </row>
    <row r="25" spans="1:24" ht="15">
      <c r="A25" s="26" t="s">
        <v>670</v>
      </c>
      <c r="B25" s="10">
        <v>6.5</v>
      </c>
      <c r="C25" s="9">
        <v>-0.5</v>
      </c>
      <c r="D25" s="11" t="s">
        <v>639</v>
      </c>
      <c r="E25" s="10">
        <v>6</v>
      </c>
      <c r="F25" s="25">
        <v>3</v>
      </c>
      <c r="G25" s="103" t="s">
        <v>681</v>
      </c>
      <c r="H25" s="10">
        <v>5</v>
      </c>
      <c r="I25" s="10"/>
      <c r="J25" s="11" t="s">
        <v>421</v>
      </c>
      <c r="K25" s="10">
        <v>6.5</v>
      </c>
      <c r="L25" s="134"/>
      <c r="M25" s="220" t="s">
        <v>288</v>
      </c>
      <c r="N25" s="196"/>
      <c r="O25" s="197"/>
      <c r="P25" s="11" t="s">
        <v>468</v>
      </c>
      <c r="Q25" s="196"/>
      <c r="R25" s="206"/>
      <c r="S25" s="26" t="s">
        <v>405</v>
      </c>
      <c r="T25" s="211"/>
      <c r="U25" s="212"/>
      <c r="V25" s="11" t="s">
        <v>698</v>
      </c>
      <c r="W25" s="10">
        <v>6.5</v>
      </c>
      <c r="X25" s="25"/>
    </row>
    <row r="26" spans="1:24" ht="15">
      <c r="A26" s="26" t="s">
        <v>181</v>
      </c>
      <c r="B26" s="196"/>
      <c r="C26" s="197"/>
      <c r="D26" s="11" t="s">
        <v>213</v>
      </c>
      <c r="E26" s="196"/>
      <c r="F26" s="206"/>
      <c r="G26" s="103" t="s">
        <v>682</v>
      </c>
      <c r="H26" s="196"/>
      <c r="I26" s="196"/>
      <c r="J26" s="11" t="s">
        <v>521</v>
      </c>
      <c r="K26" s="10">
        <v>5.5</v>
      </c>
      <c r="L26" s="134"/>
      <c r="M26" s="220" t="s">
        <v>283</v>
      </c>
      <c r="N26" s="10">
        <v>6</v>
      </c>
      <c r="O26" s="9"/>
      <c r="P26" s="11" t="s">
        <v>559</v>
      </c>
      <c r="Q26" s="10">
        <v>4.5</v>
      </c>
      <c r="R26" s="25">
        <v>-1</v>
      </c>
      <c r="S26" s="26" t="s">
        <v>407</v>
      </c>
      <c r="T26" s="54">
        <v>5.5</v>
      </c>
      <c r="U26" s="55"/>
      <c r="V26" s="11" t="s">
        <v>358</v>
      </c>
      <c r="W26" s="10"/>
      <c r="X26" s="25"/>
    </row>
    <row r="27" spans="1:24" ht="15">
      <c r="A27" s="26" t="s">
        <v>668</v>
      </c>
      <c r="B27" s="10">
        <v>6</v>
      </c>
      <c r="C27" s="9"/>
      <c r="D27" s="11" t="s">
        <v>453</v>
      </c>
      <c r="E27" s="196"/>
      <c r="F27" s="206"/>
      <c r="G27" s="103" t="s">
        <v>571</v>
      </c>
      <c r="H27" s="10">
        <v>5</v>
      </c>
      <c r="I27" s="10"/>
      <c r="J27" s="11" t="s">
        <v>432</v>
      </c>
      <c r="K27" s="10">
        <v>6</v>
      </c>
      <c r="L27" s="134"/>
      <c r="M27" s="220" t="s">
        <v>295</v>
      </c>
      <c r="N27" s="10">
        <v>7</v>
      </c>
      <c r="O27" s="9">
        <v>3</v>
      </c>
      <c r="P27" s="11" t="s">
        <v>546</v>
      </c>
      <c r="Q27" s="10">
        <v>5</v>
      </c>
      <c r="R27" s="25"/>
      <c r="S27" s="26" t="s">
        <v>739</v>
      </c>
      <c r="T27" s="54">
        <v>6</v>
      </c>
      <c r="U27" s="55"/>
      <c r="V27" s="11" t="s">
        <v>764</v>
      </c>
      <c r="W27" s="10">
        <v>4.5</v>
      </c>
      <c r="X27" s="25"/>
    </row>
    <row r="28" spans="1:24" ht="15.75" thickBot="1">
      <c r="A28" s="27" t="s">
        <v>733</v>
      </c>
      <c r="B28" s="207"/>
      <c r="C28" s="209"/>
      <c r="D28" s="31" t="s">
        <v>562</v>
      </c>
      <c r="E28" s="207"/>
      <c r="F28" s="208"/>
      <c r="G28" s="104" t="s">
        <v>679</v>
      </c>
      <c r="H28" s="31">
        <v>6</v>
      </c>
      <c r="I28" s="31"/>
      <c r="J28" s="28" t="s">
        <v>752</v>
      </c>
      <c r="K28" s="207"/>
      <c r="L28" s="219"/>
      <c r="M28" s="220" t="s">
        <v>687</v>
      </c>
      <c r="N28" s="31">
        <v>7</v>
      </c>
      <c r="O28" s="29"/>
      <c r="P28" s="28" t="s">
        <v>523</v>
      </c>
      <c r="Q28" s="31">
        <v>7</v>
      </c>
      <c r="R28" s="30">
        <v>3</v>
      </c>
      <c r="S28" s="27" t="s">
        <v>400</v>
      </c>
      <c r="T28" s="56">
        <v>5.5</v>
      </c>
      <c r="U28" s="57"/>
      <c r="V28" s="28" t="s">
        <v>554</v>
      </c>
      <c r="W28" s="31">
        <v>5</v>
      </c>
      <c r="X28" s="30"/>
    </row>
    <row r="29" spans="1:24" ht="16.5" thickBot="1">
      <c r="A29" s="2" t="s">
        <v>0</v>
      </c>
      <c r="B29" s="1">
        <f>SUM(B2:C20)</f>
        <v>59.5</v>
      </c>
      <c r="C29" s="4"/>
      <c r="D29" s="2" t="s">
        <v>0</v>
      </c>
      <c r="E29" s="19">
        <f>SUM(E2:E19)+SUM(F2:F19)</f>
        <v>68</v>
      </c>
      <c r="F29" s="63"/>
      <c r="G29" s="2" t="s">
        <v>0</v>
      </c>
      <c r="H29" s="19">
        <f>SUM(H2:I20)</f>
        <v>68</v>
      </c>
      <c r="I29" s="4"/>
      <c r="J29" s="2" t="s">
        <v>0</v>
      </c>
      <c r="K29" s="44">
        <f>SUM(K2:L20)</f>
        <v>59.5</v>
      </c>
      <c r="L29" s="63"/>
      <c r="M29" s="128" t="s">
        <v>0</v>
      </c>
      <c r="N29" s="19">
        <f>SUM(N2:O20)</f>
        <v>71.5</v>
      </c>
      <c r="O29" s="4"/>
      <c r="P29" s="2" t="s">
        <v>0</v>
      </c>
      <c r="Q29" s="19">
        <f>SUM(Q2:R20)</f>
        <v>70</v>
      </c>
      <c r="R29" s="63"/>
      <c r="S29" s="2" t="s">
        <v>0</v>
      </c>
      <c r="T29" s="43">
        <f>SUM(T2:U20)</f>
        <v>63.5</v>
      </c>
      <c r="U29" s="4"/>
      <c r="V29" s="2" t="s">
        <v>0</v>
      </c>
      <c r="W29" s="19">
        <f>SUM(W2:X20)</f>
        <v>68.5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1</v>
      </c>
      <c r="F30" s="63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1</v>
      </c>
      <c r="O30" s="4"/>
      <c r="P30" s="3" t="s">
        <v>1</v>
      </c>
      <c r="Q30" s="1">
        <f>IF(ISERROR(FLOOR(PRODUCT(SUM(Q29,-60),1/6),1)),0,FLOOR(PRODUCT(SUM(Q29,-60),1/6),1))</f>
        <v>1</v>
      </c>
      <c r="R30" s="63"/>
      <c r="S30" s="3" t="s">
        <v>1</v>
      </c>
      <c r="T30" s="1">
        <f>IF(ISERROR(FLOOR(PRODUCT(SUM(T29,-60),1/6),1)),0,FLOOR(PRODUCT(SUM(T29,-60),1/6),1))</f>
        <v>0</v>
      </c>
      <c r="U30" s="4"/>
      <c r="V30" s="3" t="s">
        <v>1</v>
      </c>
      <c r="W30" s="1">
        <f>IF(ISERROR(FLOOR(PRODUCT(SUM(W29,-60),1/6),1)),0,FLOOR(PRODUCT(SUM(W29,-60),1/6),1))</f>
        <v>1</v>
      </c>
      <c r="X30" s="63"/>
    </row>
    <row r="31" spans="1:24" ht="16.5" thickBo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">
        <v>23</v>
      </c>
      <c r="B32" s="15">
        <f>W30</f>
        <v>1</v>
      </c>
      <c r="C32" s="16"/>
      <c r="D32" s="13" t="str">
        <f>J1</f>
        <v>Shooters</v>
      </c>
      <c r="E32" s="14">
        <f>K30</f>
        <v>0</v>
      </c>
      <c r="F32" s="16"/>
      <c r="G32" s="14" t="str">
        <f>M1</f>
        <v>Gente Felice</v>
      </c>
      <c r="H32" s="15">
        <f>N30</f>
        <v>1</v>
      </c>
      <c r="I32" s="16"/>
      <c r="J32" s="14" t="str">
        <f>A1</f>
        <v>Euskal Herria</v>
      </c>
      <c r="K32" s="15">
        <f>B30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S1</f>
        <v>L.S.D.</v>
      </c>
      <c r="B33" s="14">
        <f>T30</f>
        <v>0</v>
      </c>
      <c r="C33" s="16"/>
      <c r="D33" s="14" t="str">
        <f>G1</f>
        <v>Amici di Mohammed</v>
      </c>
      <c r="E33" s="18">
        <f>H30</f>
        <v>1</v>
      </c>
      <c r="F33" s="16"/>
      <c r="G33" s="17" t="s">
        <v>26</v>
      </c>
      <c r="H33" s="14">
        <f>Q30</f>
        <v>1</v>
      </c>
      <c r="I33" s="16"/>
      <c r="J33" s="17" t="s">
        <v>10</v>
      </c>
      <c r="K33" s="14">
        <f>E30</f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T24" activeCellId="1" sqref="T26:U26 T24:U24"/>
    </sheetView>
  </sheetViews>
  <sheetFormatPr defaultColWidth="9.140625" defaultRowHeight="12.75"/>
  <cols>
    <col min="1" max="1" width="18.00390625" style="0" customWidth="1"/>
    <col min="2" max="2" width="6.00390625" style="0" customWidth="1"/>
    <col min="3" max="3" width="5.421875" style="0" customWidth="1"/>
    <col min="4" max="4" width="15.57421875" style="0" customWidth="1"/>
    <col min="7" max="7" width="18.28125" style="0" customWidth="1"/>
    <col min="10" max="10" width="25.4218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Squadre!M1</f>
        <v>Shooters</v>
      </c>
      <c r="E1" s="59"/>
      <c r="F1" s="62"/>
      <c r="G1" s="58" t="str">
        <f>Squadre!E32</f>
        <v>Forza Silvio</v>
      </c>
      <c r="H1" s="59"/>
      <c r="I1" s="60"/>
      <c r="J1" s="61" t="str">
        <f>Squadre!I1</f>
        <v>Amici di Mohammed</v>
      </c>
      <c r="K1" s="59"/>
      <c r="L1" s="62"/>
      <c r="M1" s="58" t="str">
        <f>Squadre!A32</f>
        <v>Gente Felice</v>
      </c>
      <c r="N1" s="59"/>
      <c r="O1" s="60"/>
      <c r="P1" s="61" t="s">
        <v>149</v>
      </c>
      <c r="Q1" s="59"/>
      <c r="R1" s="62"/>
      <c r="S1" s="58" t="str">
        <f>Squadre!E1</f>
        <v>Calzini</v>
      </c>
      <c r="T1" s="59"/>
      <c r="U1" s="60"/>
      <c r="V1" s="61" t="s">
        <v>148</v>
      </c>
      <c r="W1" s="59"/>
      <c r="X1" s="62"/>
    </row>
    <row r="2" spans="1:24" ht="15.75">
      <c r="A2" s="23" t="s">
        <v>156</v>
      </c>
      <c r="B2" s="12">
        <v>6</v>
      </c>
      <c r="C2" s="8"/>
      <c r="D2" s="7" t="s">
        <v>740</v>
      </c>
      <c r="E2" s="46">
        <v>6</v>
      </c>
      <c r="F2" s="47">
        <v>-3</v>
      </c>
      <c r="G2" s="23" t="s">
        <v>724</v>
      </c>
      <c r="H2" s="12">
        <v>6</v>
      </c>
      <c r="I2" s="8">
        <v>-1</v>
      </c>
      <c r="J2" s="150" t="s">
        <v>223</v>
      </c>
      <c r="K2" s="12">
        <v>6.5</v>
      </c>
      <c r="L2" s="24">
        <v>-1</v>
      </c>
      <c r="M2" s="23" t="s">
        <v>273</v>
      </c>
      <c r="N2" s="12">
        <v>5.5</v>
      </c>
      <c r="O2" s="8">
        <v>-2</v>
      </c>
      <c r="P2" s="7" t="s">
        <v>606</v>
      </c>
      <c r="Q2" s="46">
        <v>6</v>
      </c>
      <c r="R2" s="47">
        <v>-1</v>
      </c>
      <c r="S2" s="23" t="s">
        <v>198</v>
      </c>
      <c r="T2" s="12">
        <v>6.5</v>
      </c>
      <c r="U2" s="8">
        <v>-1</v>
      </c>
      <c r="V2" s="7" t="s">
        <v>346</v>
      </c>
      <c r="W2" s="12">
        <v>6</v>
      </c>
      <c r="X2" s="24">
        <v>-3</v>
      </c>
    </row>
    <row r="3" spans="1:24" ht="15.75">
      <c r="A3" s="23"/>
      <c r="B3" s="12"/>
      <c r="C3" s="8"/>
      <c r="D3" s="7"/>
      <c r="E3" s="46"/>
      <c r="F3" s="47"/>
      <c r="G3" s="23"/>
      <c r="H3" s="12"/>
      <c r="I3" s="8"/>
      <c r="J3" s="150"/>
      <c r="K3" s="12"/>
      <c r="L3" s="24"/>
      <c r="M3" s="23"/>
      <c r="N3" s="12"/>
      <c r="O3" s="8"/>
      <c r="P3" s="7"/>
      <c r="Q3" s="46"/>
      <c r="R3" s="47"/>
      <c r="S3" s="23"/>
      <c r="T3" s="12"/>
      <c r="U3" s="8"/>
      <c r="V3" s="7"/>
      <c r="W3" s="12"/>
      <c r="X3" s="24"/>
    </row>
    <row r="4" spans="1:24" ht="15.75">
      <c r="A4" s="23" t="s">
        <v>667</v>
      </c>
      <c r="B4" s="12">
        <v>6</v>
      </c>
      <c r="C4" s="8"/>
      <c r="D4" s="106" t="s">
        <v>656</v>
      </c>
      <c r="E4" s="201"/>
      <c r="F4" s="202"/>
      <c r="G4" s="23" t="s">
        <v>465</v>
      </c>
      <c r="H4" s="12">
        <v>5.5</v>
      </c>
      <c r="I4" s="8"/>
      <c r="J4" s="150" t="s">
        <v>654</v>
      </c>
      <c r="K4" s="12">
        <v>6</v>
      </c>
      <c r="L4" s="24"/>
      <c r="M4" s="23" t="s">
        <v>686</v>
      </c>
      <c r="N4" s="12">
        <v>5.5</v>
      </c>
      <c r="O4" s="8"/>
      <c r="P4" s="7" t="s">
        <v>560</v>
      </c>
      <c r="Q4" s="46">
        <v>6.5</v>
      </c>
      <c r="R4" s="47"/>
      <c r="S4" s="23" t="s">
        <v>202</v>
      </c>
      <c r="T4" s="12">
        <v>6</v>
      </c>
      <c r="U4" s="8"/>
      <c r="V4" s="7" t="s">
        <v>350</v>
      </c>
      <c r="W4" s="12">
        <v>6</v>
      </c>
      <c r="X4" s="24"/>
    </row>
    <row r="5" spans="1:24" ht="15.75">
      <c r="A5" s="23" t="s">
        <v>166</v>
      </c>
      <c r="B5" s="12">
        <v>6.5</v>
      </c>
      <c r="C5" s="8">
        <v>1</v>
      </c>
      <c r="D5" s="7" t="s">
        <v>657</v>
      </c>
      <c r="E5" s="46">
        <v>6.5</v>
      </c>
      <c r="F5" s="47">
        <v>1</v>
      </c>
      <c r="G5" s="23" t="s">
        <v>466</v>
      </c>
      <c r="H5" s="12">
        <v>5</v>
      </c>
      <c r="I5" s="8"/>
      <c r="J5" s="220" t="s">
        <v>230</v>
      </c>
      <c r="K5" s="203"/>
      <c r="L5" s="216"/>
      <c r="M5" s="23" t="s">
        <v>278</v>
      </c>
      <c r="N5" s="12">
        <v>6.5</v>
      </c>
      <c r="O5" s="8"/>
      <c r="P5" s="7" t="s">
        <v>399</v>
      </c>
      <c r="Q5" s="46">
        <v>6</v>
      </c>
      <c r="R5" s="47"/>
      <c r="S5" s="23" t="s">
        <v>199</v>
      </c>
      <c r="T5" s="12">
        <v>5</v>
      </c>
      <c r="U5" s="8"/>
      <c r="V5" s="7" t="s">
        <v>354</v>
      </c>
      <c r="W5" s="12">
        <v>5.5</v>
      </c>
      <c r="X5" s="24"/>
    </row>
    <row r="6" spans="1:24" ht="15.75">
      <c r="A6" s="23" t="s">
        <v>171</v>
      </c>
      <c r="B6" s="12">
        <v>5</v>
      </c>
      <c r="C6" s="8">
        <v>-1</v>
      </c>
      <c r="D6" s="7" t="s">
        <v>727</v>
      </c>
      <c r="E6" s="46">
        <v>7</v>
      </c>
      <c r="F6" s="47"/>
      <c r="G6" s="102" t="s">
        <v>729</v>
      </c>
      <c r="H6" s="12">
        <v>5</v>
      </c>
      <c r="I6" s="8">
        <v>-0.5</v>
      </c>
      <c r="J6" s="150" t="s">
        <v>671</v>
      </c>
      <c r="K6" s="12">
        <v>5</v>
      </c>
      <c r="L6" s="24"/>
      <c r="M6" s="23" t="s">
        <v>281</v>
      </c>
      <c r="N6" s="12">
        <v>7</v>
      </c>
      <c r="O6" s="8"/>
      <c r="P6" s="7" t="s">
        <v>409</v>
      </c>
      <c r="Q6" s="46">
        <v>6</v>
      </c>
      <c r="R6" s="47"/>
      <c r="S6" s="23" t="s">
        <v>200</v>
      </c>
      <c r="T6" s="12">
        <v>6</v>
      </c>
      <c r="U6" s="8">
        <v>-0.5</v>
      </c>
      <c r="V6" s="7" t="s">
        <v>356</v>
      </c>
      <c r="W6" s="12">
        <v>5</v>
      </c>
      <c r="X6" s="24"/>
    </row>
    <row r="7" spans="1:24" ht="15.75">
      <c r="A7" s="23"/>
      <c r="B7" s="12"/>
      <c r="C7" s="8"/>
      <c r="D7" s="7"/>
      <c r="E7" s="46"/>
      <c r="F7" s="47"/>
      <c r="G7" s="23"/>
      <c r="H7" s="12"/>
      <c r="I7" s="8"/>
      <c r="J7" s="150"/>
      <c r="K7" s="12"/>
      <c r="L7" s="24"/>
      <c r="M7" s="23" t="s">
        <v>319</v>
      </c>
      <c r="N7" s="12">
        <v>5</v>
      </c>
      <c r="O7" s="8">
        <v>-0.5</v>
      </c>
      <c r="P7" s="7"/>
      <c r="Q7" s="46"/>
      <c r="R7" s="47"/>
      <c r="S7" s="23"/>
      <c r="T7" s="12"/>
      <c r="U7" s="8"/>
      <c r="V7" s="7"/>
      <c r="W7" s="12"/>
      <c r="X7" s="24"/>
    </row>
    <row r="8" spans="1:24" ht="15.75">
      <c r="A8" s="107" t="s">
        <v>669</v>
      </c>
      <c r="B8" s="203"/>
      <c r="C8" s="204"/>
      <c r="D8" s="7" t="s">
        <v>662</v>
      </c>
      <c r="E8" s="46">
        <v>6.5</v>
      </c>
      <c r="F8" s="47"/>
      <c r="G8" s="23" t="s">
        <v>468</v>
      </c>
      <c r="H8" s="12">
        <v>7</v>
      </c>
      <c r="I8" s="8"/>
      <c r="J8" s="150" t="s">
        <v>241</v>
      </c>
      <c r="K8" s="12">
        <v>7</v>
      </c>
      <c r="L8" s="24">
        <v>3</v>
      </c>
      <c r="M8" s="23"/>
      <c r="N8" s="12"/>
      <c r="O8" s="8"/>
      <c r="P8" s="7" t="s">
        <v>498</v>
      </c>
      <c r="Q8" s="46">
        <v>6</v>
      </c>
      <c r="R8" s="47"/>
      <c r="S8" s="23" t="s">
        <v>489</v>
      </c>
      <c r="T8" s="12">
        <v>6.5</v>
      </c>
      <c r="U8" s="8"/>
      <c r="V8" s="7" t="s">
        <v>361</v>
      </c>
      <c r="W8" s="12">
        <v>6.5</v>
      </c>
      <c r="X8" s="24">
        <v>1</v>
      </c>
    </row>
    <row r="9" spans="1:24" ht="15.75">
      <c r="A9" s="23" t="s">
        <v>177</v>
      </c>
      <c r="B9" s="12">
        <v>6</v>
      </c>
      <c r="C9" s="8"/>
      <c r="D9" s="106" t="s">
        <v>659</v>
      </c>
      <c r="E9" s="201"/>
      <c r="F9" s="202"/>
      <c r="G9" s="23" t="s">
        <v>503</v>
      </c>
      <c r="H9" s="12">
        <v>6.5</v>
      </c>
      <c r="I9" s="8"/>
      <c r="J9" s="150" t="s">
        <v>682</v>
      </c>
      <c r="K9" s="12">
        <v>6</v>
      </c>
      <c r="L9" s="24"/>
      <c r="M9" s="23" t="s">
        <v>239</v>
      </c>
      <c r="N9" s="12">
        <v>6</v>
      </c>
      <c r="O9" s="8"/>
      <c r="P9" s="7" t="s">
        <v>402</v>
      </c>
      <c r="Q9" s="46">
        <v>5.5</v>
      </c>
      <c r="R9" s="47"/>
      <c r="S9" s="23" t="s">
        <v>211</v>
      </c>
      <c r="T9" s="12">
        <v>6</v>
      </c>
      <c r="U9" s="8">
        <v>0.5</v>
      </c>
      <c r="V9" s="7" t="s">
        <v>617</v>
      </c>
      <c r="W9" s="12">
        <v>5</v>
      </c>
      <c r="X9" s="24"/>
    </row>
    <row r="10" spans="1:24" ht="15.75">
      <c r="A10" s="23" t="s">
        <v>179</v>
      </c>
      <c r="B10" s="12">
        <v>5.5</v>
      </c>
      <c r="C10" s="8"/>
      <c r="D10" s="106" t="s">
        <v>660</v>
      </c>
      <c r="E10" s="201"/>
      <c r="F10" s="202"/>
      <c r="G10" s="23" t="s">
        <v>492</v>
      </c>
      <c r="H10" s="12">
        <v>5</v>
      </c>
      <c r="I10" s="8"/>
      <c r="J10" s="150" t="s">
        <v>681</v>
      </c>
      <c r="K10" s="12">
        <v>6</v>
      </c>
      <c r="L10" s="24"/>
      <c r="M10" s="107" t="s">
        <v>282</v>
      </c>
      <c r="N10" s="203"/>
      <c r="O10" s="204"/>
      <c r="P10" s="7" t="s">
        <v>709</v>
      </c>
      <c r="Q10" s="46">
        <v>7</v>
      </c>
      <c r="R10" s="47">
        <v>3</v>
      </c>
      <c r="S10" s="23" t="s">
        <v>214</v>
      </c>
      <c r="T10" s="12">
        <v>6.5</v>
      </c>
      <c r="U10" s="8">
        <v>-0.5</v>
      </c>
      <c r="V10" s="7" t="s">
        <v>553</v>
      </c>
      <c r="W10" s="12">
        <v>7</v>
      </c>
      <c r="X10" s="24">
        <v>3</v>
      </c>
    </row>
    <row r="11" spans="1:24" ht="15.75">
      <c r="A11" s="23" t="s">
        <v>732</v>
      </c>
      <c r="B11" s="12">
        <v>5.5</v>
      </c>
      <c r="C11" s="8"/>
      <c r="D11" s="106" t="s">
        <v>661</v>
      </c>
      <c r="E11" s="201"/>
      <c r="F11" s="202"/>
      <c r="G11" s="23" t="s">
        <v>723</v>
      </c>
      <c r="H11" s="12">
        <v>6.5</v>
      </c>
      <c r="I11" s="8">
        <v>-0.5</v>
      </c>
      <c r="J11" s="150" t="s">
        <v>238</v>
      </c>
      <c r="K11" s="12">
        <v>6.5</v>
      </c>
      <c r="L11" s="24"/>
      <c r="M11" s="23" t="s">
        <v>287</v>
      </c>
      <c r="N11" s="12">
        <v>6</v>
      </c>
      <c r="O11" s="8">
        <v>3</v>
      </c>
      <c r="P11" s="7" t="s">
        <v>404</v>
      </c>
      <c r="Q11" s="46">
        <v>5</v>
      </c>
      <c r="R11" s="47"/>
      <c r="S11" s="23" t="s">
        <v>212</v>
      </c>
      <c r="T11" s="12">
        <v>6.5</v>
      </c>
      <c r="U11" s="8">
        <v>3</v>
      </c>
      <c r="V11" s="7" t="s">
        <v>357</v>
      </c>
      <c r="W11" s="12">
        <v>6.5</v>
      </c>
      <c r="X11" s="24">
        <v>2.5</v>
      </c>
    </row>
    <row r="12" spans="1:24" ht="15.75">
      <c r="A12" s="23"/>
      <c r="B12" s="12"/>
      <c r="C12" s="8"/>
      <c r="D12" s="7"/>
      <c r="E12" s="46"/>
      <c r="F12" s="47"/>
      <c r="G12" s="23"/>
      <c r="H12" s="12"/>
      <c r="I12" s="8"/>
      <c r="J12" s="150"/>
      <c r="K12" s="12"/>
      <c r="L12" s="24"/>
      <c r="M12" s="23"/>
      <c r="N12" s="12"/>
      <c r="O12" s="8"/>
      <c r="P12" s="7"/>
      <c r="Q12" s="46"/>
      <c r="R12" s="47"/>
      <c r="S12" s="23"/>
      <c r="T12" s="12"/>
      <c r="U12" s="8"/>
      <c r="V12" s="7"/>
      <c r="W12" s="12"/>
      <c r="X12" s="24"/>
    </row>
    <row r="13" spans="1:24" ht="15.75">
      <c r="A13" s="23" t="s">
        <v>189</v>
      </c>
      <c r="B13" s="12">
        <v>5.5</v>
      </c>
      <c r="C13" s="8"/>
      <c r="D13" s="7" t="s">
        <v>665</v>
      </c>
      <c r="E13" s="46">
        <v>7</v>
      </c>
      <c r="F13" s="47">
        <v>6</v>
      </c>
      <c r="G13" s="23" t="s">
        <v>471</v>
      </c>
      <c r="H13" s="12">
        <v>7</v>
      </c>
      <c r="I13" s="8">
        <v>5</v>
      </c>
      <c r="J13" s="150" t="s">
        <v>244</v>
      </c>
      <c r="K13" s="12">
        <v>6</v>
      </c>
      <c r="L13" s="24"/>
      <c r="M13" s="23" t="s">
        <v>688</v>
      </c>
      <c r="N13" s="12">
        <v>5.5</v>
      </c>
      <c r="O13" s="8">
        <v>1</v>
      </c>
      <c r="P13" s="7" t="s">
        <v>407</v>
      </c>
      <c r="Q13" s="46">
        <v>4</v>
      </c>
      <c r="R13" s="47"/>
      <c r="S13" s="23" t="s">
        <v>454</v>
      </c>
      <c r="T13" s="12">
        <v>6</v>
      </c>
      <c r="U13" s="8">
        <v>3</v>
      </c>
      <c r="V13" s="106" t="s">
        <v>700</v>
      </c>
      <c r="W13" s="203"/>
      <c r="X13" s="216"/>
    </row>
    <row r="14" spans="1:24" ht="15.75">
      <c r="A14" s="23" t="s">
        <v>187</v>
      </c>
      <c r="B14" s="12">
        <v>6</v>
      </c>
      <c r="C14" s="8">
        <v>3</v>
      </c>
      <c r="D14" s="7" t="s">
        <v>664</v>
      </c>
      <c r="E14" s="46">
        <v>5.5</v>
      </c>
      <c r="F14" s="47">
        <v>-0.5</v>
      </c>
      <c r="G14" s="23" t="s">
        <v>523</v>
      </c>
      <c r="H14" s="12">
        <v>7</v>
      </c>
      <c r="I14" s="8">
        <v>3</v>
      </c>
      <c r="J14" s="150" t="s">
        <v>717</v>
      </c>
      <c r="K14" s="12">
        <v>5</v>
      </c>
      <c r="L14" s="24"/>
      <c r="M14" s="23" t="s">
        <v>294</v>
      </c>
      <c r="N14" s="12">
        <v>7</v>
      </c>
      <c r="O14" s="8">
        <v>6</v>
      </c>
      <c r="P14" s="7" t="s">
        <v>413</v>
      </c>
      <c r="Q14" s="46">
        <v>6</v>
      </c>
      <c r="R14" s="47">
        <v>1</v>
      </c>
      <c r="S14" s="23" t="s">
        <v>455</v>
      </c>
      <c r="T14" s="12">
        <v>6</v>
      </c>
      <c r="U14" s="8">
        <v>3</v>
      </c>
      <c r="V14" s="106" t="s">
        <v>367</v>
      </c>
      <c r="W14" s="203"/>
      <c r="X14" s="216"/>
    </row>
    <row r="15" spans="1:24" ht="15.75">
      <c r="A15" s="23" t="s">
        <v>245</v>
      </c>
      <c r="B15" s="12">
        <v>6</v>
      </c>
      <c r="C15" s="8"/>
      <c r="D15" s="7" t="s">
        <v>768</v>
      </c>
      <c r="E15" s="46">
        <v>7.5</v>
      </c>
      <c r="F15" s="47">
        <v>6.5</v>
      </c>
      <c r="G15" s="23" t="s">
        <v>766</v>
      </c>
      <c r="H15" s="12">
        <v>6.5</v>
      </c>
      <c r="I15" s="8"/>
      <c r="J15" s="150" t="s">
        <v>248</v>
      </c>
      <c r="K15" s="12">
        <v>6.5</v>
      </c>
      <c r="L15" s="24">
        <v>1</v>
      </c>
      <c r="M15" s="23" t="s">
        <v>689</v>
      </c>
      <c r="N15" s="12">
        <v>5.5</v>
      </c>
      <c r="O15" s="8">
        <v>-0.5</v>
      </c>
      <c r="P15" s="106" t="s">
        <v>511</v>
      </c>
      <c r="Q15" s="201"/>
      <c r="R15" s="202"/>
      <c r="S15" s="23" t="s">
        <v>453</v>
      </c>
      <c r="T15" s="12">
        <v>7</v>
      </c>
      <c r="U15" s="8">
        <v>3</v>
      </c>
      <c r="V15" s="7" t="s">
        <v>699</v>
      </c>
      <c r="W15" s="12">
        <v>6.5</v>
      </c>
      <c r="X15" s="24">
        <v>3</v>
      </c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2" t="s">
        <v>3</v>
      </c>
      <c r="H16" s="21"/>
      <c r="I16" s="22"/>
      <c r="J16" s="148" t="s">
        <v>3</v>
      </c>
      <c r="K16" s="21"/>
      <c r="L16" s="198"/>
      <c r="M16" s="32" t="s">
        <v>3</v>
      </c>
      <c r="N16" s="21"/>
      <c r="O16" s="22"/>
      <c r="P16" s="20" t="s">
        <v>3</v>
      </c>
      <c r="Q16" s="48"/>
      <c r="R16" s="45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770</v>
      </c>
      <c r="B17" s="37">
        <v>5</v>
      </c>
      <c r="C17" s="38"/>
      <c r="D17" s="39" t="s">
        <v>258</v>
      </c>
      <c r="E17" s="37">
        <v>6</v>
      </c>
      <c r="F17" s="40"/>
      <c r="G17" s="36"/>
      <c r="H17" s="37"/>
      <c r="I17" s="38"/>
      <c r="J17" s="156" t="s">
        <v>773</v>
      </c>
      <c r="K17" s="37">
        <v>5.5</v>
      </c>
      <c r="L17" s="40">
        <v>-0.5</v>
      </c>
      <c r="M17" s="36" t="s">
        <v>284</v>
      </c>
      <c r="N17" s="37">
        <v>6</v>
      </c>
      <c r="O17" s="38"/>
      <c r="P17" s="39" t="s">
        <v>345</v>
      </c>
      <c r="Q17" s="49">
        <v>6.5</v>
      </c>
      <c r="R17" s="50">
        <v>3</v>
      </c>
      <c r="S17" s="36"/>
      <c r="T17" s="37"/>
      <c r="U17" s="38"/>
      <c r="V17" s="39" t="s">
        <v>358</v>
      </c>
      <c r="W17" s="37">
        <v>6</v>
      </c>
      <c r="X17" s="40"/>
    </row>
    <row r="18" spans="1:24" ht="15.75">
      <c r="A18" s="36"/>
      <c r="B18" s="37"/>
      <c r="C18" s="38"/>
      <c r="D18" s="39" t="s">
        <v>265</v>
      </c>
      <c r="E18" s="49">
        <v>6</v>
      </c>
      <c r="F18" s="50">
        <v>-0.5</v>
      </c>
      <c r="G18" s="36"/>
      <c r="H18" s="37"/>
      <c r="I18" s="38"/>
      <c r="J18" s="156"/>
      <c r="K18" s="37"/>
      <c r="L18" s="199"/>
      <c r="M18" s="36"/>
      <c r="N18" s="37"/>
      <c r="O18" s="38"/>
      <c r="P18" s="39"/>
      <c r="Q18" s="49"/>
      <c r="R18" s="50"/>
      <c r="S18" s="36"/>
      <c r="T18" s="37"/>
      <c r="U18" s="38"/>
      <c r="V18" s="39" t="s">
        <v>353</v>
      </c>
      <c r="W18" s="37">
        <v>5.5</v>
      </c>
      <c r="X18" s="40"/>
    </row>
    <row r="19" spans="1:24" ht="15.75">
      <c r="A19" s="36"/>
      <c r="B19" s="37"/>
      <c r="C19" s="38"/>
      <c r="D19" s="39" t="s">
        <v>771</v>
      </c>
      <c r="E19" s="49">
        <v>5</v>
      </c>
      <c r="F19" s="50">
        <v>-0.5</v>
      </c>
      <c r="G19" s="36"/>
      <c r="H19" s="37"/>
      <c r="I19" s="38"/>
      <c r="J19" s="156"/>
      <c r="K19" s="37"/>
      <c r="L19" s="199"/>
      <c r="M19" s="36"/>
      <c r="N19" s="37"/>
      <c r="O19" s="38"/>
      <c r="P19" s="39"/>
      <c r="Q19" s="49"/>
      <c r="R19" s="50"/>
      <c r="S19" s="36"/>
      <c r="T19" s="37"/>
      <c r="U19" s="38"/>
      <c r="V19" s="39"/>
      <c r="W19" s="37"/>
      <c r="X19" s="40"/>
    </row>
    <row r="20" spans="1:24" ht="15.75">
      <c r="A20" s="108"/>
      <c r="B20" s="109"/>
      <c r="C20" s="123"/>
      <c r="D20" s="111"/>
      <c r="E20" s="115"/>
      <c r="F20" s="116"/>
      <c r="G20" s="108"/>
      <c r="H20" s="109"/>
      <c r="I20" s="110"/>
      <c r="J20" s="124"/>
      <c r="K20" s="109"/>
      <c r="L20" s="200"/>
      <c r="M20" s="108" t="s">
        <v>631</v>
      </c>
      <c r="N20" s="109">
        <v>1</v>
      </c>
      <c r="O20" s="110"/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15"/>
      <c r="F21" s="116"/>
      <c r="G21" s="108"/>
      <c r="H21" s="109"/>
      <c r="I21" s="110"/>
      <c r="J21" s="124"/>
      <c r="K21" s="109"/>
      <c r="L21" s="137"/>
      <c r="M21" s="108" t="s">
        <v>630</v>
      </c>
      <c r="N21" s="109">
        <f>AVERAGE(N2,N5,N6,N7)</f>
        <v>6</v>
      </c>
      <c r="O21" s="110"/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ht="15">
      <c r="A22" s="26" t="s">
        <v>158</v>
      </c>
      <c r="B22" s="196"/>
      <c r="C22" s="197"/>
      <c r="D22" s="11" t="s">
        <v>433</v>
      </c>
      <c r="E22" s="196"/>
      <c r="F22" s="206"/>
      <c r="G22" s="26" t="s">
        <v>522</v>
      </c>
      <c r="H22" s="10">
        <v>5.5</v>
      </c>
      <c r="I22" s="9">
        <v>-4</v>
      </c>
      <c r="J22" s="10" t="s">
        <v>588</v>
      </c>
      <c r="K22" s="196"/>
      <c r="L22" s="206"/>
      <c r="M22" s="220" t="s">
        <v>271</v>
      </c>
      <c r="N22" s="10">
        <v>6</v>
      </c>
      <c r="O22" s="9">
        <v>-2</v>
      </c>
      <c r="P22" s="11" t="s">
        <v>408</v>
      </c>
      <c r="Q22" s="54">
        <v>7</v>
      </c>
      <c r="R22" s="126">
        <v>-1</v>
      </c>
      <c r="S22" s="26" t="s">
        <v>547</v>
      </c>
      <c r="T22" s="196"/>
      <c r="U22" s="197"/>
      <c r="V22" s="11" t="s">
        <v>697</v>
      </c>
      <c r="W22" s="10">
        <v>6</v>
      </c>
      <c r="X22" s="25">
        <v>-1</v>
      </c>
    </row>
    <row r="23" spans="1:24" ht="15">
      <c r="A23" s="26" t="s">
        <v>191</v>
      </c>
      <c r="B23" s="10">
        <v>6</v>
      </c>
      <c r="C23" s="9"/>
      <c r="D23" s="11" t="s">
        <v>506</v>
      </c>
      <c r="E23" s="196"/>
      <c r="F23" s="206"/>
      <c r="G23" s="26" t="s">
        <v>475</v>
      </c>
      <c r="H23" s="10">
        <v>5</v>
      </c>
      <c r="I23" s="9"/>
      <c r="J23" s="10" t="s">
        <v>685</v>
      </c>
      <c r="K23" s="196"/>
      <c r="L23" s="206"/>
      <c r="M23" s="220" t="s">
        <v>274</v>
      </c>
      <c r="N23" s="10">
        <v>7</v>
      </c>
      <c r="O23" s="9"/>
      <c r="P23" s="11" t="s">
        <v>499</v>
      </c>
      <c r="Q23" s="54">
        <v>6.5</v>
      </c>
      <c r="R23" s="126">
        <v>3</v>
      </c>
      <c r="S23" s="26" t="s">
        <v>317</v>
      </c>
      <c r="T23" s="10">
        <v>5.5</v>
      </c>
      <c r="U23" s="9"/>
      <c r="V23" s="11" t="s">
        <v>368</v>
      </c>
      <c r="W23" s="196"/>
      <c r="X23" s="206"/>
    </row>
    <row r="24" spans="1:24" ht="15">
      <c r="A24" s="26" t="s">
        <v>753</v>
      </c>
      <c r="B24" s="10">
        <v>5</v>
      </c>
      <c r="C24" s="9"/>
      <c r="D24" s="11" t="s">
        <v>743</v>
      </c>
      <c r="E24" s="10">
        <v>6</v>
      </c>
      <c r="F24" s="25">
        <v>3</v>
      </c>
      <c r="G24" s="26" t="s">
        <v>563</v>
      </c>
      <c r="H24" s="10">
        <v>5</v>
      </c>
      <c r="I24" s="9">
        <v>-0.5</v>
      </c>
      <c r="J24" s="10" t="s">
        <v>684</v>
      </c>
      <c r="K24" s="10">
        <v>6</v>
      </c>
      <c r="L24" s="25">
        <v>1</v>
      </c>
      <c r="M24" s="220" t="s">
        <v>276</v>
      </c>
      <c r="N24" s="10">
        <v>5</v>
      </c>
      <c r="O24" s="9">
        <v>-0.5</v>
      </c>
      <c r="P24" s="11" t="s">
        <v>405</v>
      </c>
      <c r="Q24" s="54">
        <v>7</v>
      </c>
      <c r="R24" s="126">
        <v>3</v>
      </c>
      <c r="S24" s="26" t="s">
        <v>562</v>
      </c>
      <c r="T24" s="196"/>
      <c r="U24" s="197"/>
      <c r="V24" s="11" t="s">
        <v>369</v>
      </c>
      <c r="W24" s="196"/>
      <c r="X24" s="206"/>
    </row>
    <row r="25" spans="1:24" ht="15">
      <c r="A25" s="26" t="s">
        <v>670</v>
      </c>
      <c r="B25" s="10">
        <v>6.5</v>
      </c>
      <c r="C25" s="9"/>
      <c r="D25" s="11" t="s">
        <v>421</v>
      </c>
      <c r="E25" s="10">
        <v>6</v>
      </c>
      <c r="F25" s="25">
        <v>-0.5</v>
      </c>
      <c r="G25" s="26" t="s">
        <v>469</v>
      </c>
      <c r="H25" s="196"/>
      <c r="I25" s="197"/>
      <c r="J25" s="10" t="s">
        <v>243</v>
      </c>
      <c r="K25" s="10">
        <v>6.5</v>
      </c>
      <c r="L25" s="25"/>
      <c r="M25" s="220" t="s">
        <v>284</v>
      </c>
      <c r="N25" s="10">
        <v>6</v>
      </c>
      <c r="O25" s="9"/>
      <c r="P25" s="11" t="s">
        <v>411</v>
      </c>
      <c r="Q25" s="54">
        <v>6</v>
      </c>
      <c r="R25" s="126"/>
      <c r="S25" s="26" t="s">
        <v>639</v>
      </c>
      <c r="T25" s="10">
        <v>6.5</v>
      </c>
      <c r="U25" s="9">
        <v>2.5</v>
      </c>
      <c r="V25" s="11" t="s">
        <v>358</v>
      </c>
      <c r="W25" s="10">
        <v>6</v>
      </c>
      <c r="X25" s="25"/>
    </row>
    <row r="26" spans="1:24" ht="15">
      <c r="A26" s="26" t="s">
        <v>172</v>
      </c>
      <c r="B26" s="10">
        <v>6.5</v>
      </c>
      <c r="C26" s="9"/>
      <c r="D26" s="11" t="s">
        <v>521</v>
      </c>
      <c r="E26" s="10">
        <v>5</v>
      </c>
      <c r="F26" s="25">
        <v>-0.5</v>
      </c>
      <c r="G26" s="26" t="s">
        <v>477</v>
      </c>
      <c r="H26" s="10">
        <v>5.5</v>
      </c>
      <c r="I26" s="9"/>
      <c r="J26" s="10" t="s">
        <v>620</v>
      </c>
      <c r="K26" s="10">
        <v>5</v>
      </c>
      <c r="L26" s="25"/>
      <c r="M26" s="220" t="s">
        <v>283</v>
      </c>
      <c r="N26" s="10">
        <v>7.5</v>
      </c>
      <c r="O26" s="9">
        <v>3</v>
      </c>
      <c r="P26" s="11" t="s">
        <v>401</v>
      </c>
      <c r="Q26" s="54">
        <v>6</v>
      </c>
      <c r="R26" s="126"/>
      <c r="S26" s="26" t="s">
        <v>213</v>
      </c>
      <c r="T26" s="196"/>
      <c r="U26" s="197"/>
      <c r="V26" s="11" t="s">
        <v>698</v>
      </c>
      <c r="W26" s="10">
        <v>6</v>
      </c>
      <c r="X26" s="25"/>
    </row>
    <row r="27" spans="1:24" ht="15">
      <c r="A27" s="26" t="s">
        <v>733</v>
      </c>
      <c r="B27" s="10">
        <v>6.5</v>
      </c>
      <c r="C27" s="9"/>
      <c r="D27" s="11" t="s">
        <v>432</v>
      </c>
      <c r="E27" s="10">
        <v>6</v>
      </c>
      <c r="F27" s="25"/>
      <c r="G27" s="26" t="s">
        <v>473</v>
      </c>
      <c r="H27" s="10">
        <v>5.5</v>
      </c>
      <c r="I27" s="9"/>
      <c r="J27" s="10" t="s">
        <v>718</v>
      </c>
      <c r="K27" s="10">
        <v>5.5</v>
      </c>
      <c r="L27" s="25">
        <v>-0.5</v>
      </c>
      <c r="M27" s="220" t="s">
        <v>765</v>
      </c>
      <c r="N27" s="10">
        <v>7.5</v>
      </c>
      <c r="O27" s="9">
        <v>3</v>
      </c>
      <c r="P27" s="11" t="s">
        <v>400</v>
      </c>
      <c r="Q27" s="54">
        <v>6</v>
      </c>
      <c r="R27" s="126"/>
      <c r="S27" s="26" t="s">
        <v>548</v>
      </c>
      <c r="T27" s="10">
        <v>5.5</v>
      </c>
      <c r="U27" s="9"/>
      <c r="V27" s="11" t="s">
        <v>353</v>
      </c>
      <c r="W27" s="10">
        <v>5.5</v>
      </c>
      <c r="X27" s="25"/>
    </row>
    <row r="28" spans="1:24" ht="15.75" thickBot="1">
      <c r="A28" s="27" t="s">
        <v>668</v>
      </c>
      <c r="B28" s="31">
        <v>6.5</v>
      </c>
      <c r="C28" s="29"/>
      <c r="D28" s="28" t="s">
        <v>752</v>
      </c>
      <c r="E28" s="207"/>
      <c r="F28" s="208"/>
      <c r="G28" s="27" t="s">
        <v>524</v>
      </c>
      <c r="H28" s="31">
        <v>6</v>
      </c>
      <c r="I28" s="29">
        <v>-0.5</v>
      </c>
      <c r="J28" s="31" t="s">
        <v>571</v>
      </c>
      <c r="K28" s="31">
        <v>6</v>
      </c>
      <c r="L28" s="30"/>
      <c r="M28" s="247" t="s">
        <v>687</v>
      </c>
      <c r="N28" s="31">
        <v>6</v>
      </c>
      <c r="O28" s="29"/>
      <c r="P28" s="28" t="s">
        <v>398</v>
      </c>
      <c r="Q28" s="56">
        <v>5</v>
      </c>
      <c r="R28" s="127"/>
      <c r="S28" s="104" t="s">
        <v>305</v>
      </c>
      <c r="T28" s="31">
        <v>7.5</v>
      </c>
      <c r="U28" s="29"/>
      <c r="V28" s="28" t="s">
        <v>769</v>
      </c>
      <c r="W28" s="207"/>
      <c r="X28" s="208"/>
    </row>
    <row r="29" spans="1:24" ht="16.5" thickBot="1">
      <c r="A29" s="128" t="s">
        <v>0</v>
      </c>
      <c r="B29" s="138">
        <f>SUM(B2:C20)</f>
        <v>66</v>
      </c>
      <c r="C29" s="4"/>
      <c r="D29" s="128" t="s">
        <v>0</v>
      </c>
      <c r="E29" s="143">
        <f>SUM(E2:F20)</f>
        <v>72</v>
      </c>
      <c r="F29" s="63"/>
      <c r="G29" s="128" t="s">
        <v>0</v>
      </c>
      <c r="H29" s="136">
        <f>SUM(H2:I20)</f>
        <v>73</v>
      </c>
      <c r="I29" s="63"/>
      <c r="J29" s="128" t="s">
        <v>0</v>
      </c>
      <c r="K29" s="136">
        <f>SUM(K2:K19)+SUM(L2:L19,K21)</f>
        <v>68.5</v>
      </c>
      <c r="L29" s="4"/>
      <c r="M29" s="128" t="s">
        <v>0</v>
      </c>
      <c r="N29" s="136">
        <f>SUM(N2:O20)</f>
        <v>73.5</v>
      </c>
      <c r="O29" s="4"/>
      <c r="P29" s="128" t="s">
        <v>0</v>
      </c>
      <c r="Q29" s="139">
        <f>SUM(Q2:Q19)+SUM(R2:R19)</f>
        <v>70.5</v>
      </c>
      <c r="R29" s="4"/>
      <c r="S29" s="128" t="s">
        <v>0</v>
      </c>
      <c r="T29" s="136">
        <f>SUM(T2:T19)+SUM(U2:U19)</f>
        <v>78.5</v>
      </c>
      <c r="U29" s="63"/>
      <c r="V29" s="128" t="s">
        <v>0</v>
      </c>
      <c r="W29" s="136">
        <f>SUM(W2:W19)+SUM(X2:X19)</f>
        <v>72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2</v>
      </c>
      <c r="I30" s="63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1</v>
      </c>
      <c r="R30" s="4"/>
      <c r="S30" s="3" t="s">
        <v>1</v>
      </c>
      <c r="T30" s="1">
        <f>IF(ISERROR(FLOOR(PRODUCT(SUM(T29,-60),1/6),1)),0,FLOOR(PRODUCT(SUM(T29,-60),1/6),1))</f>
        <v>3</v>
      </c>
      <c r="U30" s="63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S1</f>
        <v>Calzini</v>
      </c>
      <c r="B32" s="14">
        <f>T30</f>
        <v>3</v>
      </c>
      <c r="C32" s="16"/>
      <c r="D32" s="14" t="str">
        <f>P1</f>
        <v>L.S.D.</v>
      </c>
      <c r="E32" s="15">
        <f>Q30</f>
        <v>1</v>
      </c>
      <c r="F32" s="5"/>
      <c r="G32" s="121" t="str">
        <f>D1</f>
        <v>Shooters</v>
      </c>
      <c r="H32" s="14">
        <f>E30</f>
        <v>2</v>
      </c>
      <c r="I32" s="5"/>
      <c r="J32" s="14" t="str">
        <f>J1</f>
        <v>Amici di Mohammed</v>
      </c>
      <c r="K32" s="15">
        <f>K30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V1</f>
        <v>NcT</v>
      </c>
      <c r="B33" s="14">
        <f>W30</f>
        <v>2</v>
      </c>
      <c r="C33" s="16"/>
      <c r="D33" s="17" t="str">
        <f>M1</f>
        <v>Gente Felice</v>
      </c>
      <c r="E33" s="14">
        <f>N30</f>
        <v>2</v>
      </c>
      <c r="F33" s="5"/>
      <c r="G33" s="14" t="str">
        <f>A1</f>
        <v>Euskal Herria</v>
      </c>
      <c r="H33" s="18">
        <f>B30</f>
        <v>1</v>
      </c>
      <c r="I33" s="5"/>
      <c r="J33" s="14" t="str">
        <f>G1</f>
        <v>Forza Silvio</v>
      </c>
      <c r="K33" s="14">
        <f>H30</f>
        <v>2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2" right="0.75" top="0.26" bottom="0.43" header="0.15" footer="0.19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1"/>
  </sheetPr>
  <dimension ref="A1:X34"/>
  <sheetViews>
    <sheetView zoomScale="75" zoomScaleNormal="75" workbookViewId="0" topLeftCell="A1">
      <selection activeCell="P2" sqref="P2:P28"/>
    </sheetView>
  </sheetViews>
  <sheetFormatPr defaultColWidth="9.140625" defaultRowHeight="12.75"/>
  <cols>
    <col min="1" max="1" width="18.57421875" style="0" customWidth="1"/>
    <col min="4" max="4" width="18.28125" style="0" customWidth="1"/>
    <col min="7" max="7" width="23.8515625" style="0" customWidth="1"/>
    <col min="10" max="10" width="23.57421875" style="0" customWidth="1"/>
    <col min="13" max="13" width="18.421875" style="0" customWidth="1"/>
    <col min="16" max="16" width="18.1406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Squadre!A32</f>
        <v>Gente Felice</v>
      </c>
      <c r="E1" s="59"/>
      <c r="F1" s="62"/>
      <c r="G1" s="58" t="str">
        <f>Squadre!I1</f>
        <v>Amici di Mohammed</v>
      </c>
      <c r="H1" s="59"/>
      <c r="I1" s="60"/>
      <c r="J1" s="61" t="str">
        <f>Squadre!M32</f>
        <v>NcT</v>
      </c>
      <c r="K1" s="59"/>
      <c r="L1" s="62"/>
      <c r="M1" s="58" t="str">
        <f>Squadre!E1</f>
        <v>Calzini</v>
      </c>
      <c r="N1" s="59"/>
      <c r="O1" s="60"/>
      <c r="P1" s="61" t="str">
        <f>Squadre!E32</f>
        <v>Forza Silvio</v>
      </c>
      <c r="Q1" s="59"/>
      <c r="R1" s="62"/>
      <c r="S1" s="58" t="str">
        <f>Squadre!M1</f>
        <v>Shooters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156</v>
      </c>
      <c r="B2" s="12">
        <v>6</v>
      </c>
      <c r="C2" s="8">
        <v>-1</v>
      </c>
      <c r="D2" s="7" t="s">
        <v>273</v>
      </c>
      <c r="E2" s="12"/>
      <c r="F2" s="24"/>
      <c r="G2" s="150" t="s">
        <v>588</v>
      </c>
      <c r="H2" s="12">
        <v>6</v>
      </c>
      <c r="I2" s="8">
        <v>-1</v>
      </c>
      <c r="J2" s="7" t="s">
        <v>348</v>
      </c>
      <c r="K2" s="12"/>
      <c r="L2" s="24"/>
      <c r="M2" s="23" t="s">
        <v>198</v>
      </c>
      <c r="N2" s="12">
        <v>7.5</v>
      </c>
      <c r="O2" s="8">
        <v>-1</v>
      </c>
      <c r="P2" s="7" t="s">
        <v>522</v>
      </c>
      <c r="Q2" s="12"/>
      <c r="R2" s="24"/>
      <c r="S2" s="23" t="s">
        <v>740</v>
      </c>
      <c r="T2" s="46"/>
      <c r="U2" s="51"/>
      <c r="V2" s="7" t="s">
        <v>606</v>
      </c>
      <c r="W2" s="46">
        <v>6</v>
      </c>
      <c r="X2" s="47">
        <v>-1</v>
      </c>
    </row>
    <row r="3" spans="1:24" ht="15.75">
      <c r="A3" s="23"/>
      <c r="B3" s="12"/>
      <c r="C3" s="8"/>
      <c r="D3" s="7"/>
      <c r="E3" s="12"/>
      <c r="F3" s="24"/>
      <c r="G3" s="150"/>
      <c r="H3" s="12"/>
      <c r="I3" s="8"/>
      <c r="J3" s="7"/>
      <c r="K3" s="12"/>
      <c r="L3" s="24"/>
      <c r="M3" s="23"/>
      <c r="N3" s="12"/>
      <c r="O3" s="8"/>
      <c r="P3" s="7"/>
      <c r="Q3" s="12"/>
      <c r="R3" s="24"/>
      <c r="S3" s="23"/>
      <c r="T3" s="46"/>
      <c r="U3" s="51"/>
      <c r="V3" s="7"/>
      <c r="W3" s="46"/>
      <c r="X3" s="47"/>
    </row>
    <row r="4" spans="1:24" ht="15.75">
      <c r="A4" s="23" t="s">
        <v>668</v>
      </c>
      <c r="B4" s="12"/>
      <c r="C4" s="8"/>
      <c r="D4" s="7" t="s">
        <v>274</v>
      </c>
      <c r="E4" s="12"/>
      <c r="F4" s="24"/>
      <c r="G4" s="150" t="s">
        <v>756</v>
      </c>
      <c r="H4" s="12"/>
      <c r="I4" s="8"/>
      <c r="J4" s="7" t="s">
        <v>350</v>
      </c>
      <c r="K4" s="12">
        <v>6.5</v>
      </c>
      <c r="L4" s="24"/>
      <c r="M4" s="23" t="s">
        <v>202</v>
      </c>
      <c r="N4" s="12"/>
      <c r="O4" s="8">
        <v>6</v>
      </c>
      <c r="P4" s="7" t="s">
        <v>465</v>
      </c>
      <c r="Q4" s="12"/>
      <c r="R4" s="24"/>
      <c r="S4" s="23" t="s">
        <v>656</v>
      </c>
      <c r="T4" s="46"/>
      <c r="U4" s="51"/>
      <c r="V4" s="7" t="s">
        <v>399</v>
      </c>
      <c r="W4" s="46"/>
      <c r="X4" s="47"/>
    </row>
    <row r="5" spans="1:24" ht="15.75">
      <c r="A5" s="23" t="s">
        <v>169</v>
      </c>
      <c r="B5" s="12"/>
      <c r="C5" s="8"/>
      <c r="D5" s="7" t="s">
        <v>281</v>
      </c>
      <c r="E5" s="12">
        <v>6.5</v>
      </c>
      <c r="F5" s="24"/>
      <c r="G5" s="150" t="s">
        <v>230</v>
      </c>
      <c r="H5" s="12">
        <v>6</v>
      </c>
      <c r="I5" s="8">
        <v>-0.5</v>
      </c>
      <c r="J5" s="7" t="s">
        <v>354</v>
      </c>
      <c r="K5" s="12"/>
      <c r="L5" s="24"/>
      <c r="M5" s="23" t="s">
        <v>305</v>
      </c>
      <c r="N5" s="12">
        <v>6</v>
      </c>
      <c r="O5" s="8">
        <v>-0.5</v>
      </c>
      <c r="P5" s="7" t="s">
        <v>466</v>
      </c>
      <c r="Q5" s="12">
        <v>6</v>
      </c>
      <c r="R5" s="24">
        <v>-0.5</v>
      </c>
      <c r="S5" s="23" t="s">
        <v>657</v>
      </c>
      <c r="T5" s="46">
        <v>6</v>
      </c>
      <c r="U5" s="51"/>
      <c r="V5" s="7" t="s">
        <v>560</v>
      </c>
      <c r="W5" s="46"/>
      <c r="X5" s="47"/>
    </row>
    <row r="6" spans="1:24" ht="15.75">
      <c r="A6" s="23" t="s">
        <v>166</v>
      </c>
      <c r="B6" s="12">
        <v>5.5</v>
      </c>
      <c r="C6" s="8"/>
      <c r="D6" s="7" t="s">
        <v>319</v>
      </c>
      <c r="E6" s="12"/>
      <c r="F6" s="24">
        <v>3</v>
      </c>
      <c r="G6" s="150" t="s">
        <v>571</v>
      </c>
      <c r="H6" s="12"/>
      <c r="I6" s="8"/>
      <c r="J6" s="7" t="s">
        <v>356</v>
      </c>
      <c r="K6" s="12"/>
      <c r="L6" s="24"/>
      <c r="M6" s="23" t="s">
        <v>200</v>
      </c>
      <c r="N6" s="12"/>
      <c r="O6" s="8"/>
      <c r="P6" s="7" t="s">
        <v>475</v>
      </c>
      <c r="Q6" s="12"/>
      <c r="R6" s="24"/>
      <c r="S6" s="23" t="s">
        <v>727</v>
      </c>
      <c r="T6" s="46">
        <v>6</v>
      </c>
      <c r="U6" s="51">
        <v>-0.5</v>
      </c>
      <c r="V6" s="7" t="s">
        <v>409</v>
      </c>
      <c r="W6" s="46"/>
      <c r="X6" s="47"/>
    </row>
    <row r="7" spans="1:24" ht="15.75">
      <c r="A7" s="23"/>
      <c r="B7" s="12"/>
      <c r="C7" s="8"/>
      <c r="D7" s="7"/>
      <c r="E7" s="12"/>
      <c r="F7" s="24"/>
      <c r="G7" s="150"/>
      <c r="H7" s="12"/>
      <c r="I7" s="8"/>
      <c r="J7" s="7"/>
      <c r="K7" s="12"/>
      <c r="L7" s="24"/>
      <c r="M7" s="23"/>
      <c r="N7" s="12"/>
      <c r="O7" s="8"/>
      <c r="P7" s="7"/>
      <c r="Q7" s="12"/>
      <c r="R7" s="24"/>
      <c r="S7" s="23"/>
      <c r="T7" s="46"/>
      <c r="U7" s="51"/>
      <c r="V7" s="7"/>
      <c r="W7" s="46"/>
      <c r="X7" s="47"/>
    </row>
    <row r="8" spans="1:24" ht="15.75">
      <c r="A8" s="23" t="s">
        <v>670</v>
      </c>
      <c r="B8" s="12"/>
      <c r="C8" s="8"/>
      <c r="D8" s="7" t="s">
        <v>285</v>
      </c>
      <c r="E8" s="12"/>
      <c r="F8" s="24"/>
      <c r="G8" s="150" t="s">
        <v>241</v>
      </c>
      <c r="H8" s="12"/>
      <c r="I8" s="8"/>
      <c r="J8" s="7" t="s">
        <v>361</v>
      </c>
      <c r="K8" s="12">
        <v>7.5</v>
      </c>
      <c r="L8" s="24"/>
      <c r="M8" s="23" t="s">
        <v>489</v>
      </c>
      <c r="N8" s="12"/>
      <c r="O8" s="8">
        <v>-0.5</v>
      </c>
      <c r="P8" s="7" t="s">
        <v>469</v>
      </c>
      <c r="Q8" s="12">
        <v>6</v>
      </c>
      <c r="R8" s="24">
        <v>-0.5</v>
      </c>
      <c r="S8" s="23" t="s">
        <v>662</v>
      </c>
      <c r="T8" s="46">
        <v>6</v>
      </c>
      <c r="U8" s="51"/>
      <c r="V8" s="7" t="s">
        <v>401</v>
      </c>
      <c r="W8" s="46"/>
      <c r="X8" s="47"/>
    </row>
    <row r="9" spans="1:24" ht="15.75">
      <c r="A9" s="23" t="s">
        <v>177</v>
      </c>
      <c r="B9" s="12"/>
      <c r="C9" s="8"/>
      <c r="D9" s="7" t="s">
        <v>284</v>
      </c>
      <c r="E9" s="12">
        <v>7</v>
      </c>
      <c r="F9" s="24">
        <v>3</v>
      </c>
      <c r="G9" s="150" t="s">
        <v>235</v>
      </c>
      <c r="H9" s="12"/>
      <c r="I9" s="8"/>
      <c r="J9" s="7" t="s">
        <v>617</v>
      </c>
      <c r="K9" s="12">
        <v>6.5</v>
      </c>
      <c r="L9" s="24">
        <v>3</v>
      </c>
      <c r="M9" s="23" t="s">
        <v>211</v>
      </c>
      <c r="N9" s="12"/>
      <c r="O9" s="8">
        <v>-1</v>
      </c>
      <c r="P9" s="7" t="s">
        <v>503</v>
      </c>
      <c r="Q9" s="12"/>
      <c r="R9" s="24"/>
      <c r="S9" s="23" t="s">
        <v>659</v>
      </c>
      <c r="T9" s="46"/>
      <c r="U9" s="51"/>
      <c r="V9" s="7" t="s">
        <v>709</v>
      </c>
      <c r="W9" s="46">
        <v>6.5</v>
      </c>
      <c r="X9" s="47"/>
    </row>
    <row r="10" spans="1:24" ht="15.75">
      <c r="A10" s="23" t="s">
        <v>732</v>
      </c>
      <c r="B10" s="12"/>
      <c r="C10" s="8">
        <v>1</v>
      </c>
      <c r="D10" s="7" t="s">
        <v>287</v>
      </c>
      <c r="E10" s="12">
        <v>6.5</v>
      </c>
      <c r="F10" s="24"/>
      <c r="G10" s="150" t="s">
        <v>243</v>
      </c>
      <c r="H10" s="12">
        <v>6.5</v>
      </c>
      <c r="I10" s="8"/>
      <c r="J10" s="7" t="s">
        <v>553</v>
      </c>
      <c r="K10" s="12">
        <v>6.5</v>
      </c>
      <c r="L10" s="24">
        <v>3</v>
      </c>
      <c r="M10" s="23" t="s">
        <v>214</v>
      </c>
      <c r="N10" s="12"/>
      <c r="O10" s="8"/>
      <c r="P10" s="7" t="s">
        <v>492</v>
      </c>
      <c r="Q10" s="12">
        <v>6</v>
      </c>
      <c r="R10" s="24"/>
      <c r="S10" s="23" t="s">
        <v>660</v>
      </c>
      <c r="T10" s="46">
        <v>5</v>
      </c>
      <c r="U10" s="51"/>
      <c r="V10" s="7" t="s">
        <v>402</v>
      </c>
      <c r="W10" s="46"/>
      <c r="X10" s="47"/>
    </row>
    <row r="11" spans="1:24" ht="15.75">
      <c r="A11" s="23" t="s">
        <v>669</v>
      </c>
      <c r="B11" s="12"/>
      <c r="C11" s="8"/>
      <c r="D11" s="7" t="s">
        <v>283</v>
      </c>
      <c r="E11" s="12">
        <v>6</v>
      </c>
      <c r="F11" s="24">
        <v>-0.5</v>
      </c>
      <c r="G11" s="150" t="s">
        <v>238</v>
      </c>
      <c r="H11" s="12"/>
      <c r="I11" s="8"/>
      <c r="J11" s="7" t="s">
        <v>357</v>
      </c>
      <c r="K11" s="12">
        <v>7</v>
      </c>
      <c r="L11" s="24"/>
      <c r="M11" s="23" t="s">
        <v>212</v>
      </c>
      <c r="N11" s="12"/>
      <c r="O11" s="8"/>
      <c r="P11" s="7" t="s">
        <v>723</v>
      </c>
      <c r="Q11" s="12"/>
      <c r="R11" s="24"/>
      <c r="S11" s="23" t="s">
        <v>661</v>
      </c>
      <c r="T11" s="46"/>
      <c r="U11" s="51"/>
      <c r="V11" s="7" t="s">
        <v>411</v>
      </c>
      <c r="W11" s="46"/>
      <c r="X11" s="47"/>
    </row>
    <row r="12" spans="1:24" ht="15.75">
      <c r="A12" s="23"/>
      <c r="B12" s="12"/>
      <c r="C12" s="8"/>
      <c r="D12" s="7"/>
      <c r="E12" s="12"/>
      <c r="F12" s="24"/>
      <c r="G12" s="150"/>
      <c r="H12" s="12"/>
      <c r="I12" s="8"/>
      <c r="J12" s="7"/>
      <c r="K12" s="12"/>
      <c r="L12" s="24"/>
      <c r="M12" s="23"/>
      <c r="N12" s="12"/>
      <c r="O12" s="8"/>
      <c r="P12" s="7"/>
      <c r="Q12" s="12"/>
      <c r="R12" s="24"/>
      <c r="S12" s="23"/>
      <c r="T12" s="46"/>
      <c r="U12" s="51"/>
      <c r="V12" s="7"/>
      <c r="W12" s="46"/>
      <c r="X12" s="47"/>
    </row>
    <row r="13" spans="1:24" ht="15.75">
      <c r="A13" s="23" t="s">
        <v>189</v>
      </c>
      <c r="B13" s="12"/>
      <c r="C13" s="8">
        <v>-0.5</v>
      </c>
      <c r="D13" s="7" t="s">
        <v>295</v>
      </c>
      <c r="E13" s="12"/>
      <c r="F13" s="24">
        <v>3</v>
      </c>
      <c r="G13" s="150" t="s">
        <v>244</v>
      </c>
      <c r="H13" s="12">
        <v>5</v>
      </c>
      <c r="I13" s="8"/>
      <c r="J13" s="7" t="s">
        <v>774</v>
      </c>
      <c r="K13" s="12">
        <v>6</v>
      </c>
      <c r="L13" s="24"/>
      <c r="M13" s="23" t="s">
        <v>454</v>
      </c>
      <c r="N13" s="12"/>
      <c r="O13" s="8"/>
      <c r="P13" s="7" t="s">
        <v>471</v>
      </c>
      <c r="Q13" s="12"/>
      <c r="R13" s="24"/>
      <c r="S13" s="23" t="s">
        <v>665</v>
      </c>
      <c r="T13" s="46">
        <v>6</v>
      </c>
      <c r="U13" s="51"/>
      <c r="V13" s="7" t="s">
        <v>405</v>
      </c>
      <c r="W13" s="46"/>
      <c r="X13" s="47"/>
    </row>
    <row r="14" spans="1:24" ht="15.75">
      <c r="A14" s="107" t="s">
        <v>187</v>
      </c>
      <c r="B14" s="203"/>
      <c r="C14" s="204"/>
      <c r="D14" s="7" t="s">
        <v>496</v>
      </c>
      <c r="E14" s="12">
        <v>6.5</v>
      </c>
      <c r="F14" s="24">
        <v>3</v>
      </c>
      <c r="G14" s="150" t="s">
        <v>685</v>
      </c>
      <c r="H14" s="12"/>
      <c r="I14" s="8"/>
      <c r="J14" s="7" t="s">
        <v>367</v>
      </c>
      <c r="K14" s="12"/>
      <c r="L14" s="24"/>
      <c r="M14" s="23" t="s">
        <v>455</v>
      </c>
      <c r="N14" s="12"/>
      <c r="O14" s="8"/>
      <c r="P14" s="7" t="s">
        <v>523</v>
      </c>
      <c r="Q14" s="12"/>
      <c r="R14" s="24"/>
      <c r="S14" s="23" t="s">
        <v>664</v>
      </c>
      <c r="T14" s="46"/>
      <c r="U14" s="51"/>
      <c r="V14" s="7" t="s">
        <v>413</v>
      </c>
      <c r="W14" s="46"/>
      <c r="X14" s="47"/>
    </row>
    <row r="15" spans="1:24" ht="15.75">
      <c r="A15" s="23" t="s">
        <v>191</v>
      </c>
      <c r="B15" s="12">
        <v>5.5</v>
      </c>
      <c r="C15" s="8"/>
      <c r="D15" s="7" t="s">
        <v>689</v>
      </c>
      <c r="E15" s="12"/>
      <c r="F15" s="24"/>
      <c r="G15" s="150" t="s">
        <v>717</v>
      </c>
      <c r="H15" s="12"/>
      <c r="I15" s="8"/>
      <c r="J15" s="7" t="s">
        <v>699</v>
      </c>
      <c r="K15" s="12"/>
      <c r="L15" s="24">
        <v>2.5</v>
      </c>
      <c r="M15" s="23" t="s">
        <v>453</v>
      </c>
      <c r="N15" s="12">
        <v>6.5</v>
      </c>
      <c r="O15" s="8">
        <v>3</v>
      </c>
      <c r="P15" s="7" t="s">
        <v>766</v>
      </c>
      <c r="Q15" s="12"/>
      <c r="R15" s="24">
        <v>3</v>
      </c>
      <c r="S15" s="23" t="s">
        <v>768</v>
      </c>
      <c r="T15" s="46">
        <v>5.5</v>
      </c>
      <c r="U15" s="51"/>
      <c r="V15" s="7" t="s">
        <v>414</v>
      </c>
      <c r="W15" s="46"/>
      <c r="X15" s="47"/>
    </row>
    <row r="16" spans="1:24" ht="15.75">
      <c r="A16" s="32" t="s">
        <v>3</v>
      </c>
      <c r="B16" s="21">
        <v>3</v>
      </c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48"/>
      <c r="X16" s="45"/>
    </row>
    <row r="17" spans="1:24" ht="15.75">
      <c r="A17" s="36" t="s">
        <v>245</v>
      </c>
      <c r="B17" s="37">
        <v>5.5</v>
      </c>
      <c r="C17" s="38"/>
      <c r="D17" s="39"/>
      <c r="E17" s="37"/>
      <c r="F17" s="40"/>
      <c r="G17" s="105"/>
      <c r="H17" s="37"/>
      <c r="I17" s="38"/>
      <c r="J17" s="39"/>
      <c r="K17" s="37"/>
      <c r="L17" s="40"/>
      <c r="M17" s="36"/>
      <c r="N17" s="37"/>
      <c r="O17" s="38"/>
      <c r="P17" s="39"/>
      <c r="Q17" s="37"/>
      <c r="R17" s="40"/>
      <c r="S17" s="36"/>
      <c r="T17" s="37"/>
      <c r="U17" s="38"/>
      <c r="V17" s="39"/>
      <c r="W17" s="49"/>
      <c r="X17" s="50"/>
    </row>
    <row r="18" spans="1:24" ht="15.75">
      <c r="A18" s="36"/>
      <c r="B18" s="37"/>
      <c r="C18" s="38"/>
      <c r="D18" s="39"/>
      <c r="E18" s="37"/>
      <c r="F18" s="40"/>
      <c r="G18" s="41"/>
      <c r="H18" s="37"/>
      <c r="I18" s="38"/>
      <c r="J18" s="39"/>
      <c r="K18" s="37"/>
      <c r="L18" s="40"/>
      <c r="M18" s="36"/>
      <c r="N18" s="37"/>
      <c r="O18" s="38"/>
      <c r="P18" s="39"/>
      <c r="Q18" s="37"/>
      <c r="R18" s="40"/>
      <c r="S18" s="36"/>
      <c r="T18" s="49"/>
      <c r="U18" s="53"/>
      <c r="V18" s="39"/>
      <c r="W18" s="49"/>
      <c r="X18" s="5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38"/>
      <c r="J19" s="39"/>
      <c r="K19" s="37"/>
      <c r="L19" s="4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49"/>
      <c r="X19" s="50"/>
    </row>
    <row r="20" spans="1:24" ht="15.75">
      <c r="A20" s="108"/>
      <c r="B20" s="109"/>
      <c r="C20" s="110"/>
      <c r="D20" s="108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22"/>
      <c r="T20" s="109"/>
      <c r="U20" s="114"/>
      <c r="V20" s="108"/>
      <c r="W20" s="109"/>
      <c r="X20" s="112"/>
    </row>
    <row r="21" spans="1:24" ht="15.75">
      <c r="A21" s="108"/>
      <c r="B21" s="109"/>
      <c r="C21" s="110"/>
      <c r="D21" s="108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22"/>
      <c r="T21" s="109"/>
      <c r="U21" s="114"/>
      <c r="V21" s="108"/>
      <c r="W21" s="109"/>
      <c r="X21" s="112"/>
    </row>
    <row r="22" spans="1:24" ht="12.75">
      <c r="A22" s="26" t="s">
        <v>158</v>
      </c>
      <c r="B22" s="10"/>
      <c r="C22" s="9"/>
      <c r="D22" s="11" t="s">
        <v>271</v>
      </c>
      <c r="E22" s="10"/>
      <c r="F22" s="25"/>
      <c r="G22" s="10" t="s">
        <v>223</v>
      </c>
      <c r="H22" s="10"/>
      <c r="I22" s="9"/>
      <c r="J22" s="11" t="s">
        <v>697</v>
      </c>
      <c r="K22" s="10"/>
      <c r="L22" s="25"/>
      <c r="M22" s="26" t="s">
        <v>547</v>
      </c>
      <c r="N22" s="10"/>
      <c r="O22" s="9"/>
      <c r="P22" s="11" t="s">
        <v>724</v>
      </c>
      <c r="Q22" s="10">
        <v>4.5</v>
      </c>
      <c r="R22" s="25">
        <v>-3</v>
      </c>
      <c r="S22" s="26" t="s">
        <v>433</v>
      </c>
      <c r="T22" s="10"/>
      <c r="U22" s="9"/>
      <c r="V22" s="11" t="s">
        <v>408</v>
      </c>
      <c r="W22" s="54"/>
      <c r="X22" s="126">
        <v>-1</v>
      </c>
    </row>
    <row r="23" spans="1:24" ht="12.75">
      <c r="A23" s="26" t="s">
        <v>245</v>
      </c>
      <c r="B23" s="10"/>
      <c r="C23" s="9"/>
      <c r="D23" s="11" t="s">
        <v>686</v>
      </c>
      <c r="E23" s="10">
        <v>6</v>
      </c>
      <c r="F23" s="25"/>
      <c r="G23" s="10" t="s">
        <v>234</v>
      </c>
      <c r="H23" s="10">
        <v>6</v>
      </c>
      <c r="I23" s="9">
        <v>-0.5</v>
      </c>
      <c r="J23" s="11" t="s">
        <v>368</v>
      </c>
      <c r="K23" s="196"/>
      <c r="L23" s="206"/>
      <c r="M23" s="26" t="s">
        <v>490</v>
      </c>
      <c r="N23" s="10"/>
      <c r="O23" s="9"/>
      <c r="P23" s="11" t="s">
        <v>729</v>
      </c>
      <c r="Q23" s="10"/>
      <c r="R23" s="25"/>
      <c r="S23" s="26" t="s">
        <v>506</v>
      </c>
      <c r="T23" s="10"/>
      <c r="U23" s="9"/>
      <c r="V23" s="11" t="s">
        <v>407</v>
      </c>
      <c r="W23" s="54">
        <v>6.5</v>
      </c>
      <c r="X23" s="126">
        <v>-0.5</v>
      </c>
    </row>
    <row r="24" spans="1:24" ht="12.75">
      <c r="A24" s="26" t="s">
        <v>179</v>
      </c>
      <c r="B24" s="10">
        <v>5.5</v>
      </c>
      <c r="C24" s="9"/>
      <c r="D24" s="11" t="s">
        <v>276</v>
      </c>
      <c r="E24" s="10"/>
      <c r="F24" s="25"/>
      <c r="G24" s="10" t="s">
        <v>679</v>
      </c>
      <c r="H24" s="10"/>
      <c r="I24" s="9"/>
      <c r="J24" s="11" t="s">
        <v>369</v>
      </c>
      <c r="K24" s="196"/>
      <c r="L24" s="206"/>
      <c r="M24" s="26" t="s">
        <v>562</v>
      </c>
      <c r="N24" s="10"/>
      <c r="O24" s="9"/>
      <c r="P24" s="11" t="s">
        <v>563</v>
      </c>
      <c r="Q24" s="10"/>
      <c r="R24" s="25"/>
      <c r="S24" s="26" t="s">
        <v>743</v>
      </c>
      <c r="T24" s="10"/>
      <c r="U24" s="9"/>
      <c r="V24" s="11" t="s">
        <v>511</v>
      </c>
      <c r="W24" s="54"/>
      <c r="X24" s="126"/>
    </row>
    <row r="25" spans="1:24" ht="12.75">
      <c r="A25" s="26" t="s">
        <v>733</v>
      </c>
      <c r="B25" s="10"/>
      <c r="C25" s="9"/>
      <c r="D25" s="11" t="s">
        <v>288</v>
      </c>
      <c r="E25" s="10"/>
      <c r="F25" s="25"/>
      <c r="G25" s="10" t="s">
        <v>681</v>
      </c>
      <c r="H25" s="10"/>
      <c r="I25" s="9"/>
      <c r="J25" s="11" t="s">
        <v>358</v>
      </c>
      <c r="K25" s="10">
        <v>6.5</v>
      </c>
      <c r="L25" s="25"/>
      <c r="M25" s="26" t="s">
        <v>639</v>
      </c>
      <c r="N25" s="10"/>
      <c r="O25" s="9"/>
      <c r="P25" s="11" t="s">
        <v>307</v>
      </c>
      <c r="Q25" s="10"/>
      <c r="R25" s="25"/>
      <c r="S25" s="26" t="s">
        <v>421</v>
      </c>
      <c r="T25" s="10"/>
      <c r="U25" s="9"/>
      <c r="V25" s="11" t="s">
        <v>404</v>
      </c>
      <c r="W25" s="54">
        <v>5</v>
      </c>
      <c r="X25" s="126"/>
    </row>
    <row r="26" spans="1:24" ht="12.75">
      <c r="A26" s="26" t="s">
        <v>753</v>
      </c>
      <c r="B26" s="10"/>
      <c r="C26" s="9"/>
      <c r="D26" s="11" t="s">
        <v>282</v>
      </c>
      <c r="E26" s="10"/>
      <c r="F26" s="25"/>
      <c r="G26" s="10" t="s">
        <v>242</v>
      </c>
      <c r="H26" s="10"/>
      <c r="I26" s="9"/>
      <c r="J26" s="11" t="s">
        <v>698</v>
      </c>
      <c r="K26" s="10"/>
      <c r="L26" s="25"/>
      <c r="M26" s="26" t="s">
        <v>209</v>
      </c>
      <c r="N26" s="10">
        <v>5.5</v>
      </c>
      <c r="O26" s="9"/>
      <c r="P26" s="11" t="s">
        <v>308</v>
      </c>
      <c r="Q26" s="10">
        <v>5.5</v>
      </c>
      <c r="R26" s="25"/>
      <c r="S26" s="26" t="s">
        <v>521</v>
      </c>
      <c r="T26" s="10"/>
      <c r="U26" s="9">
        <v>3</v>
      </c>
      <c r="V26" s="11" t="s">
        <v>498</v>
      </c>
      <c r="W26" s="54"/>
      <c r="X26" s="126">
        <v>1</v>
      </c>
    </row>
    <row r="27" spans="1:24" ht="12.75">
      <c r="A27" s="26" t="s">
        <v>667</v>
      </c>
      <c r="B27" s="10">
        <v>6</v>
      </c>
      <c r="C27" s="9"/>
      <c r="D27" s="11" t="s">
        <v>688</v>
      </c>
      <c r="E27" s="10"/>
      <c r="F27" s="25"/>
      <c r="G27" s="10" t="s">
        <v>248</v>
      </c>
      <c r="H27" s="10"/>
      <c r="I27" s="9"/>
      <c r="J27" s="11" t="s">
        <v>353</v>
      </c>
      <c r="K27" s="10"/>
      <c r="L27" s="25"/>
      <c r="M27" s="26" t="s">
        <v>548</v>
      </c>
      <c r="N27" s="10">
        <v>6</v>
      </c>
      <c r="O27" s="9">
        <v>1</v>
      </c>
      <c r="P27" s="11" t="s">
        <v>320</v>
      </c>
      <c r="Q27" s="10"/>
      <c r="R27" s="25"/>
      <c r="S27" s="26" t="s">
        <v>432</v>
      </c>
      <c r="T27" s="10"/>
      <c r="U27" s="9"/>
      <c r="V27" s="11" t="s">
        <v>708</v>
      </c>
      <c r="W27" s="54">
        <v>6.5</v>
      </c>
      <c r="X27" s="126"/>
    </row>
    <row r="28" spans="1:24" ht="13.5" thickBot="1">
      <c r="A28" s="27" t="s">
        <v>623</v>
      </c>
      <c r="B28" s="31"/>
      <c r="C28" s="29"/>
      <c r="D28" s="28" t="s">
        <v>687</v>
      </c>
      <c r="E28" s="31"/>
      <c r="F28" s="30">
        <v>1</v>
      </c>
      <c r="G28" s="31" t="s">
        <v>684</v>
      </c>
      <c r="H28" s="31"/>
      <c r="I28" s="29"/>
      <c r="J28" s="28" t="s">
        <v>554</v>
      </c>
      <c r="K28" s="31"/>
      <c r="L28" s="30"/>
      <c r="M28" s="104" t="s">
        <v>452</v>
      </c>
      <c r="N28" s="31"/>
      <c r="O28" s="29"/>
      <c r="P28" s="28" t="s">
        <v>319</v>
      </c>
      <c r="Q28" s="31"/>
      <c r="R28" s="30"/>
      <c r="S28" s="27" t="s">
        <v>752</v>
      </c>
      <c r="T28" s="31"/>
      <c r="U28" s="29"/>
      <c r="V28" s="28" t="s">
        <v>739</v>
      </c>
      <c r="W28" s="56"/>
      <c r="X28" s="127"/>
    </row>
    <row r="29" spans="1:24" ht="16.5" thickBot="1">
      <c r="A29" s="128" t="s">
        <v>0</v>
      </c>
      <c r="B29" s="138">
        <f>SUM(B2:C20)</f>
        <v>25</v>
      </c>
      <c r="C29" s="4"/>
      <c r="D29" s="128" t="s">
        <v>0</v>
      </c>
      <c r="E29" s="136">
        <f>SUM(E2:F20)</f>
        <v>44</v>
      </c>
      <c r="F29" s="4"/>
      <c r="G29" s="128" t="s">
        <v>0</v>
      </c>
      <c r="H29" s="136">
        <f>SUM(H2:H19)+SUM(I2:I19)</f>
        <v>22</v>
      </c>
      <c r="I29" s="4"/>
      <c r="J29" s="128" t="s">
        <v>0</v>
      </c>
      <c r="K29" s="136">
        <f>SUM(K2:L20)</f>
        <v>48.5</v>
      </c>
      <c r="L29" s="63"/>
      <c r="M29" s="128" t="s">
        <v>0</v>
      </c>
      <c r="N29" s="136">
        <f>SUM(N2:N19)+SUM(O2:O19)</f>
        <v>26</v>
      </c>
      <c r="O29" s="63"/>
      <c r="P29" s="128" t="s">
        <v>0</v>
      </c>
      <c r="Q29" s="136">
        <f>SUM(Q2:R20)</f>
        <v>20</v>
      </c>
      <c r="R29" s="63"/>
      <c r="S29" s="128" t="s">
        <v>0</v>
      </c>
      <c r="T29" s="143">
        <f>SUM(T2:T19)+SUM(U2:U19)</f>
        <v>34</v>
      </c>
      <c r="U29" s="63"/>
      <c r="V29" s="128" t="s">
        <v>0</v>
      </c>
      <c r="W29" s="139">
        <f>SUM(W2:X20)</f>
        <v>11.5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0</v>
      </c>
      <c r="F30" s="4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0</v>
      </c>
      <c r="O30" s="63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0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S1</f>
        <v>Shooters</v>
      </c>
      <c r="B32" s="14">
        <f>T30</f>
        <v>0</v>
      </c>
      <c r="C32" s="16"/>
      <c r="D32" s="14" t="str">
        <f>M1</f>
        <v>Calzini</v>
      </c>
      <c r="E32" s="15">
        <f>N30</f>
        <v>0</v>
      </c>
      <c r="F32" s="5"/>
      <c r="G32" s="14" t="str">
        <f>A1</f>
        <v>Euskal Herria</v>
      </c>
      <c r="H32" s="15">
        <f>B30</f>
        <v>0</v>
      </c>
      <c r="I32" s="16"/>
      <c r="J32" s="121" t="str">
        <f>J1</f>
        <v>NcT</v>
      </c>
      <c r="K32" s="14">
        <f>K30</f>
        <v>0</v>
      </c>
      <c r="L32" s="5"/>
      <c r="M32" s="5"/>
      <c r="N32" s="5"/>
      <c r="O32" s="16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4" t="str">
        <f>V1</f>
        <v>L.S.D.</v>
      </c>
      <c r="B33" s="18">
        <f>W30</f>
        <v>0</v>
      </c>
      <c r="C33" s="16"/>
      <c r="D33" s="17" t="str">
        <f>P1</f>
        <v>Forza Silvio</v>
      </c>
      <c r="E33" s="14">
        <f>Q30</f>
        <v>0</v>
      </c>
      <c r="F33" s="5"/>
      <c r="G33" s="121" t="str">
        <f>D1</f>
        <v>Gente Felice</v>
      </c>
      <c r="H33" s="14">
        <f>E30</f>
        <v>0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J1">
      <selection activeCell="V22" sqref="V22:V28"/>
    </sheetView>
  </sheetViews>
  <sheetFormatPr defaultColWidth="9.140625" defaultRowHeight="12.75"/>
  <cols>
    <col min="1" max="1" width="23.00390625" style="0" customWidth="1"/>
    <col min="4" max="4" width="22.8515625" style="0" customWidth="1"/>
    <col min="7" max="7" width="18.28125" style="0" customWidth="1"/>
    <col min="10" max="10" width="18.28125" style="0" customWidth="1"/>
    <col min="13" max="13" width="18.140625" style="0" customWidth="1"/>
    <col min="16" max="16" width="18.140625" style="0" customWidth="1"/>
    <col min="19" max="19" width="18.28125" style="0" customWidth="1"/>
    <col min="22" max="22" width="18.42187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Squadre!I1</f>
        <v>Amici di Mohammed</v>
      </c>
      <c r="E1" s="59"/>
      <c r="F1" s="62"/>
      <c r="G1" s="58" t="str">
        <f>Squadre!E1</f>
        <v>Calzini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Squadre!M32</f>
        <v>NcT</v>
      </c>
      <c r="Q1" s="59"/>
      <c r="R1" s="62"/>
      <c r="S1" s="58" t="str">
        <f>Squadre!E32</f>
        <v>Forza Silvio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156</v>
      </c>
      <c r="B2" s="12">
        <v>6</v>
      </c>
      <c r="C2" s="8">
        <v>-1</v>
      </c>
      <c r="D2" s="150" t="s">
        <v>588</v>
      </c>
      <c r="E2" s="12">
        <v>6</v>
      </c>
      <c r="F2" s="24">
        <v>-1</v>
      </c>
      <c r="G2" s="23" t="s">
        <v>198</v>
      </c>
      <c r="H2" s="12">
        <v>6</v>
      </c>
      <c r="I2" s="8"/>
      <c r="J2" s="7" t="s">
        <v>740</v>
      </c>
      <c r="K2" s="46">
        <v>6</v>
      </c>
      <c r="L2" s="47">
        <v>-1</v>
      </c>
      <c r="M2" s="23" t="s">
        <v>271</v>
      </c>
      <c r="N2" s="12">
        <v>6</v>
      </c>
      <c r="O2" s="8">
        <v>-1</v>
      </c>
      <c r="P2" s="7" t="s">
        <v>348</v>
      </c>
      <c r="Q2" s="12">
        <v>6</v>
      </c>
      <c r="R2" s="24">
        <v>-3</v>
      </c>
      <c r="S2" s="7" t="s">
        <v>522</v>
      </c>
      <c r="T2" s="12">
        <v>7</v>
      </c>
      <c r="U2" s="8">
        <v>3</v>
      </c>
      <c r="V2" s="7" t="s">
        <v>606</v>
      </c>
      <c r="W2" s="46">
        <v>6</v>
      </c>
      <c r="X2" s="47"/>
    </row>
    <row r="3" spans="1:24" ht="15.75">
      <c r="A3" s="23"/>
      <c r="B3" s="12"/>
      <c r="C3" s="8"/>
      <c r="D3" s="150"/>
      <c r="E3" s="12"/>
      <c r="F3" s="24"/>
      <c r="G3" s="23"/>
      <c r="H3" s="12"/>
      <c r="I3" s="8"/>
      <c r="J3" s="7"/>
      <c r="K3" s="46"/>
      <c r="L3" s="47"/>
      <c r="M3" s="23"/>
      <c r="N3" s="12"/>
      <c r="O3" s="8"/>
      <c r="P3" s="7"/>
      <c r="Q3" s="12"/>
      <c r="R3" s="24"/>
      <c r="S3" s="7"/>
      <c r="T3" s="12"/>
      <c r="U3" s="8"/>
      <c r="V3" s="7"/>
      <c r="W3" s="46"/>
      <c r="X3" s="47"/>
    </row>
    <row r="4" spans="1:24" ht="15.75">
      <c r="A4" s="23" t="s">
        <v>166</v>
      </c>
      <c r="B4" s="12">
        <v>6.5</v>
      </c>
      <c r="C4" s="8"/>
      <c r="D4" s="220" t="s">
        <v>654</v>
      </c>
      <c r="E4" s="203"/>
      <c r="F4" s="216"/>
      <c r="G4" s="23" t="s">
        <v>202</v>
      </c>
      <c r="H4" s="12">
        <v>5</v>
      </c>
      <c r="I4" s="8">
        <v>-2</v>
      </c>
      <c r="J4" s="7" t="s">
        <v>656</v>
      </c>
      <c r="K4" s="46">
        <v>7</v>
      </c>
      <c r="L4" s="47">
        <v>-0.5</v>
      </c>
      <c r="M4" s="23" t="s">
        <v>274</v>
      </c>
      <c r="N4" s="12">
        <v>6.5</v>
      </c>
      <c r="O4" s="8"/>
      <c r="P4" s="7" t="s">
        <v>350</v>
      </c>
      <c r="Q4" s="12">
        <v>7</v>
      </c>
      <c r="R4" s="24">
        <v>-0.5</v>
      </c>
      <c r="S4" s="7" t="s">
        <v>465</v>
      </c>
      <c r="T4" s="12">
        <v>6</v>
      </c>
      <c r="U4" s="8">
        <v>-0.5</v>
      </c>
      <c r="V4" s="7" t="s">
        <v>739</v>
      </c>
      <c r="W4" s="46">
        <v>6</v>
      </c>
      <c r="X4" s="47"/>
    </row>
    <row r="5" spans="1:24" ht="15.75">
      <c r="A5" s="23" t="s">
        <v>733</v>
      </c>
      <c r="B5" s="12">
        <v>6</v>
      </c>
      <c r="C5" s="8"/>
      <c r="D5" s="150" t="s">
        <v>718</v>
      </c>
      <c r="E5" s="12">
        <v>6.5</v>
      </c>
      <c r="F5" s="24"/>
      <c r="G5" s="23" t="s">
        <v>569</v>
      </c>
      <c r="H5" s="12">
        <v>6</v>
      </c>
      <c r="I5" s="8"/>
      <c r="J5" s="7" t="s">
        <v>657</v>
      </c>
      <c r="K5" s="46">
        <v>7</v>
      </c>
      <c r="L5" s="47"/>
      <c r="M5" s="23" t="s">
        <v>276</v>
      </c>
      <c r="N5" s="12">
        <v>6.5</v>
      </c>
      <c r="O5" s="8"/>
      <c r="P5" s="7" t="s">
        <v>354</v>
      </c>
      <c r="Q5" s="12">
        <v>5.5</v>
      </c>
      <c r="R5" s="24"/>
      <c r="S5" s="106" t="s">
        <v>466</v>
      </c>
      <c r="T5" s="203"/>
      <c r="U5" s="204"/>
      <c r="V5" s="7" t="s">
        <v>708</v>
      </c>
      <c r="W5" s="46">
        <v>7</v>
      </c>
      <c r="X5" s="47">
        <v>-0.5</v>
      </c>
    </row>
    <row r="6" spans="1:24" ht="15.75">
      <c r="A6" s="23" t="s">
        <v>667</v>
      </c>
      <c r="B6" s="12">
        <v>6</v>
      </c>
      <c r="C6" s="8"/>
      <c r="D6" s="150" t="s">
        <v>571</v>
      </c>
      <c r="E6" s="12">
        <v>6.5</v>
      </c>
      <c r="F6" s="24"/>
      <c r="G6" s="107" t="s">
        <v>452</v>
      </c>
      <c r="H6" s="203"/>
      <c r="I6" s="204"/>
      <c r="J6" s="7" t="s">
        <v>775</v>
      </c>
      <c r="K6" s="46">
        <v>6.5</v>
      </c>
      <c r="L6" s="47"/>
      <c r="M6" s="23" t="s">
        <v>319</v>
      </c>
      <c r="N6" s="12">
        <v>5.5</v>
      </c>
      <c r="O6" s="8"/>
      <c r="P6" s="7" t="s">
        <v>356</v>
      </c>
      <c r="Q6" s="12">
        <v>4.5</v>
      </c>
      <c r="R6" s="24"/>
      <c r="S6" s="7" t="s">
        <v>475</v>
      </c>
      <c r="T6" s="12">
        <v>6</v>
      </c>
      <c r="U6" s="8"/>
      <c r="V6" s="7" t="s">
        <v>400</v>
      </c>
      <c r="W6" s="46">
        <v>5</v>
      </c>
      <c r="X6" s="47"/>
    </row>
    <row r="7" spans="1:24" ht="15.75">
      <c r="A7" s="23"/>
      <c r="B7" s="12"/>
      <c r="C7" s="8"/>
      <c r="D7" s="150" t="s">
        <v>719</v>
      </c>
      <c r="E7" s="12">
        <v>5.5</v>
      </c>
      <c r="F7" s="24"/>
      <c r="G7" s="23"/>
      <c r="H7" s="12"/>
      <c r="I7" s="8"/>
      <c r="J7" s="7" t="s">
        <v>741</v>
      </c>
      <c r="K7" s="46">
        <v>6</v>
      </c>
      <c r="L7" s="47"/>
      <c r="M7" s="23"/>
      <c r="N7" s="12"/>
      <c r="O7" s="8"/>
      <c r="P7" s="7"/>
      <c r="Q7" s="12"/>
      <c r="R7" s="24"/>
      <c r="S7" s="7"/>
      <c r="T7" s="12"/>
      <c r="U7" s="8"/>
      <c r="V7" s="7"/>
      <c r="W7" s="46"/>
      <c r="X7" s="47"/>
    </row>
    <row r="8" spans="1:24" ht="15.75">
      <c r="A8" s="23" t="s">
        <v>732</v>
      </c>
      <c r="B8" s="12">
        <v>5</v>
      </c>
      <c r="C8" s="8"/>
      <c r="D8" s="150"/>
      <c r="E8" s="12"/>
      <c r="F8" s="24"/>
      <c r="G8" s="23" t="s">
        <v>489</v>
      </c>
      <c r="H8" s="12">
        <v>5.5</v>
      </c>
      <c r="I8" s="8"/>
      <c r="J8" s="7"/>
      <c r="K8" s="46"/>
      <c r="L8" s="47"/>
      <c r="M8" s="107" t="s">
        <v>239</v>
      </c>
      <c r="N8" s="203"/>
      <c r="O8" s="204"/>
      <c r="P8" s="7" t="s">
        <v>361</v>
      </c>
      <c r="Q8" s="12">
        <v>5.5</v>
      </c>
      <c r="R8" s="24">
        <v>-0.5</v>
      </c>
      <c r="S8" s="106" t="s">
        <v>469</v>
      </c>
      <c r="T8" s="203"/>
      <c r="U8" s="204"/>
      <c r="V8" s="7" t="s">
        <v>411</v>
      </c>
      <c r="W8" s="46">
        <v>7</v>
      </c>
      <c r="X8" s="47">
        <v>3</v>
      </c>
    </row>
    <row r="9" spans="1:24" ht="15.75">
      <c r="A9" s="107" t="s">
        <v>669</v>
      </c>
      <c r="B9" s="203"/>
      <c r="C9" s="204"/>
      <c r="D9" s="150" t="s">
        <v>238</v>
      </c>
      <c r="E9" s="12">
        <v>6</v>
      </c>
      <c r="F9" s="24"/>
      <c r="G9" s="23" t="s">
        <v>639</v>
      </c>
      <c r="H9" s="12">
        <v>6</v>
      </c>
      <c r="I9" s="8"/>
      <c r="J9" s="106" t="s">
        <v>662</v>
      </c>
      <c r="K9" s="201"/>
      <c r="L9" s="202"/>
      <c r="M9" s="23" t="s">
        <v>285</v>
      </c>
      <c r="N9" s="12">
        <v>6.5</v>
      </c>
      <c r="O9" s="8"/>
      <c r="P9" s="7" t="s">
        <v>358</v>
      </c>
      <c r="Q9" s="12">
        <v>5.5</v>
      </c>
      <c r="R9" s="24"/>
      <c r="S9" s="7" t="s">
        <v>503</v>
      </c>
      <c r="T9" s="12">
        <v>6</v>
      </c>
      <c r="U9" s="8"/>
      <c r="V9" s="7" t="s">
        <v>498</v>
      </c>
      <c r="W9" s="46">
        <v>5.5</v>
      </c>
      <c r="X9" s="47"/>
    </row>
    <row r="10" spans="1:24" ht="15.75">
      <c r="A10" s="23" t="s">
        <v>179</v>
      </c>
      <c r="B10" s="12">
        <v>6</v>
      </c>
      <c r="C10" s="8"/>
      <c r="D10" s="150" t="s">
        <v>620</v>
      </c>
      <c r="E10" s="12">
        <v>6</v>
      </c>
      <c r="F10" s="24">
        <v>3</v>
      </c>
      <c r="G10" s="23" t="s">
        <v>214</v>
      </c>
      <c r="H10" s="12">
        <v>7</v>
      </c>
      <c r="I10" s="8"/>
      <c r="J10" s="7" t="s">
        <v>663</v>
      </c>
      <c r="K10" s="46">
        <v>6</v>
      </c>
      <c r="L10" s="47"/>
      <c r="M10" s="23" t="s">
        <v>287</v>
      </c>
      <c r="N10" s="12">
        <v>6</v>
      </c>
      <c r="O10" s="8"/>
      <c r="P10" s="7" t="s">
        <v>553</v>
      </c>
      <c r="Q10" s="12">
        <v>5</v>
      </c>
      <c r="R10" s="24">
        <v>-3</v>
      </c>
      <c r="S10" s="7" t="s">
        <v>492</v>
      </c>
      <c r="T10" s="12">
        <v>6</v>
      </c>
      <c r="U10" s="8"/>
      <c r="V10" s="7" t="s">
        <v>709</v>
      </c>
      <c r="W10" s="46">
        <v>7</v>
      </c>
      <c r="X10" s="47"/>
    </row>
    <row r="11" spans="1:24" ht="15.75">
      <c r="A11" s="23" t="s">
        <v>177</v>
      </c>
      <c r="B11" s="12">
        <v>6.5</v>
      </c>
      <c r="C11" s="8"/>
      <c r="D11" s="150" t="s">
        <v>682</v>
      </c>
      <c r="E11" s="12">
        <v>6</v>
      </c>
      <c r="F11" s="24">
        <v>-0.5</v>
      </c>
      <c r="G11" s="23" t="s">
        <v>212</v>
      </c>
      <c r="H11" s="12">
        <v>6.5</v>
      </c>
      <c r="I11" s="8">
        <v>2.5</v>
      </c>
      <c r="J11" s="7" t="s">
        <v>660</v>
      </c>
      <c r="K11" s="46">
        <v>5</v>
      </c>
      <c r="L11" s="47"/>
      <c r="M11" s="23" t="s">
        <v>282</v>
      </c>
      <c r="N11" s="12">
        <v>5.5</v>
      </c>
      <c r="O11" s="8"/>
      <c r="P11" s="7" t="s">
        <v>357</v>
      </c>
      <c r="Q11" s="12">
        <v>5.5</v>
      </c>
      <c r="R11" s="24"/>
      <c r="S11" s="7" t="s">
        <v>723</v>
      </c>
      <c r="T11" s="12">
        <v>6</v>
      </c>
      <c r="U11" s="8"/>
      <c r="V11" s="7" t="s">
        <v>404</v>
      </c>
      <c r="W11" s="46">
        <v>5.5</v>
      </c>
      <c r="X11" s="47"/>
    </row>
    <row r="12" spans="1:24" ht="15.75">
      <c r="A12" s="23"/>
      <c r="B12" s="12"/>
      <c r="C12" s="8"/>
      <c r="D12" s="150"/>
      <c r="E12" s="12"/>
      <c r="F12" s="24"/>
      <c r="G12" s="23"/>
      <c r="H12" s="12"/>
      <c r="I12" s="8"/>
      <c r="J12" s="7" t="s">
        <v>661</v>
      </c>
      <c r="K12" s="46">
        <v>6</v>
      </c>
      <c r="L12" s="47">
        <v>-0.5</v>
      </c>
      <c r="M12" s="23"/>
      <c r="N12" s="12"/>
      <c r="O12" s="8"/>
      <c r="P12" s="7"/>
      <c r="Q12" s="12"/>
      <c r="R12" s="24"/>
      <c r="S12" s="7"/>
      <c r="T12" s="12"/>
      <c r="U12" s="8"/>
      <c r="V12" s="7"/>
      <c r="W12" s="46"/>
      <c r="X12" s="47"/>
    </row>
    <row r="13" spans="1:24" ht="15.75">
      <c r="A13" s="23" t="s">
        <v>189</v>
      </c>
      <c r="B13" s="12">
        <v>5</v>
      </c>
      <c r="C13" s="8">
        <v>-0.5</v>
      </c>
      <c r="D13" s="150" t="s">
        <v>247</v>
      </c>
      <c r="E13" s="12">
        <v>6</v>
      </c>
      <c r="F13" s="24"/>
      <c r="G13" s="107" t="s">
        <v>490</v>
      </c>
      <c r="H13" s="203"/>
      <c r="I13" s="204"/>
      <c r="J13" s="7"/>
      <c r="K13" s="46"/>
      <c r="L13" s="47"/>
      <c r="M13" s="23" t="s">
        <v>295</v>
      </c>
      <c r="N13" s="12">
        <v>7</v>
      </c>
      <c r="O13" s="8">
        <v>3</v>
      </c>
      <c r="P13" s="7" t="s">
        <v>367</v>
      </c>
      <c r="Q13" s="12">
        <v>5.5</v>
      </c>
      <c r="R13" s="24"/>
      <c r="S13" s="7" t="s">
        <v>471</v>
      </c>
      <c r="T13" s="12">
        <v>5</v>
      </c>
      <c r="U13" s="8"/>
      <c r="V13" s="7" t="s">
        <v>405</v>
      </c>
      <c r="W13" s="46">
        <v>6</v>
      </c>
      <c r="X13" s="47"/>
    </row>
    <row r="14" spans="1:24" ht="15.75">
      <c r="A14" s="23" t="s">
        <v>191</v>
      </c>
      <c r="B14" s="12">
        <v>4</v>
      </c>
      <c r="C14" s="8"/>
      <c r="D14" s="150" t="s">
        <v>684</v>
      </c>
      <c r="E14" s="12">
        <v>6.5</v>
      </c>
      <c r="F14" s="24"/>
      <c r="G14" s="23" t="s">
        <v>317</v>
      </c>
      <c r="H14" s="12">
        <v>7</v>
      </c>
      <c r="I14" s="8">
        <v>2.5</v>
      </c>
      <c r="J14" s="7" t="s">
        <v>665</v>
      </c>
      <c r="K14" s="46">
        <v>5.5</v>
      </c>
      <c r="L14" s="47"/>
      <c r="M14" s="107" t="s">
        <v>496</v>
      </c>
      <c r="N14" s="203"/>
      <c r="O14" s="204"/>
      <c r="P14" s="7" t="s">
        <v>700</v>
      </c>
      <c r="Q14" s="12">
        <v>5.5</v>
      </c>
      <c r="R14" s="24"/>
      <c r="S14" s="7" t="s">
        <v>523</v>
      </c>
      <c r="T14" s="12">
        <v>6.5</v>
      </c>
      <c r="U14" s="8"/>
      <c r="V14" s="7" t="s">
        <v>413</v>
      </c>
      <c r="W14" s="46">
        <v>6.5</v>
      </c>
      <c r="X14" s="47">
        <v>3</v>
      </c>
    </row>
    <row r="15" spans="1:24" ht="15.75">
      <c r="A15" s="23" t="s">
        <v>245</v>
      </c>
      <c r="B15" s="12">
        <v>5.5</v>
      </c>
      <c r="C15" s="8"/>
      <c r="D15" s="150" t="s">
        <v>717</v>
      </c>
      <c r="E15" s="12">
        <v>6</v>
      </c>
      <c r="F15" s="24">
        <v>-0.5</v>
      </c>
      <c r="G15" s="23" t="s">
        <v>453</v>
      </c>
      <c r="H15" s="12">
        <v>6.5</v>
      </c>
      <c r="I15" s="8">
        <v>3</v>
      </c>
      <c r="J15" s="7" t="s">
        <v>768</v>
      </c>
      <c r="K15" s="46">
        <v>6</v>
      </c>
      <c r="L15" s="47"/>
      <c r="M15" s="23" t="s">
        <v>689</v>
      </c>
      <c r="N15" s="12">
        <v>6.5</v>
      </c>
      <c r="O15" s="8">
        <v>3</v>
      </c>
      <c r="P15" s="7" t="s">
        <v>699</v>
      </c>
      <c r="Q15" s="12">
        <v>7</v>
      </c>
      <c r="R15" s="24">
        <v>3</v>
      </c>
      <c r="S15" s="7" t="s">
        <v>766</v>
      </c>
      <c r="T15" s="12">
        <v>6.5</v>
      </c>
      <c r="U15" s="8">
        <v>3</v>
      </c>
      <c r="V15" s="7" t="s">
        <v>511</v>
      </c>
      <c r="W15" s="46">
        <v>6</v>
      </c>
      <c r="X15" s="47">
        <v>3</v>
      </c>
    </row>
    <row r="16" spans="1:24" ht="15.75">
      <c r="A16" s="32" t="s">
        <v>3</v>
      </c>
      <c r="B16" s="21"/>
      <c r="C16" s="22"/>
      <c r="D16" s="148" t="s">
        <v>3</v>
      </c>
      <c r="E16" s="21"/>
      <c r="F16" s="33"/>
      <c r="G16" s="32" t="s">
        <v>3</v>
      </c>
      <c r="H16" s="21"/>
      <c r="I16" s="22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20" t="s">
        <v>3</v>
      </c>
      <c r="T16" s="21"/>
      <c r="U16" s="22"/>
      <c r="V16" s="20" t="s">
        <v>3</v>
      </c>
      <c r="W16" s="48"/>
      <c r="X16" s="45"/>
    </row>
    <row r="17" spans="1:24" ht="15.75">
      <c r="A17" s="36" t="s">
        <v>753</v>
      </c>
      <c r="B17" s="37">
        <v>5</v>
      </c>
      <c r="C17" s="38"/>
      <c r="D17" s="156" t="s">
        <v>679</v>
      </c>
      <c r="E17" s="37">
        <v>6</v>
      </c>
      <c r="F17" s="40"/>
      <c r="G17" s="36" t="s">
        <v>200</v>
      </c>
      <c r="H17" s="37">
        <v>6.5</v>
      </c>
      <c r="I17" s="38"/>
      <c r="J17" s="39" t="s">
        <v>265</v>
      </c>
      <c r="K17" s="37">
        <v>7</v>
      </c>
      <c r="L17" s="40"/>
      <c r="M17" s="36" t="s">
        <v>686</v>
      </c>
      <c r="N17" s="37">
        <v>5.5</v>
      </c>
      <c r="O17" s="38"/>
      <c r="P17" s="39"/>
      <c r="Q17" s="37"/>
      <c r="R17" s="40"/>
      <c r="S17" s="39" t="s">
        <v>734</v>
      </c>
      <c r="T17" s="37">
        <v>5</v>
      </c>
      <c r="U17" s="38">
        <v>-0.5</v>
      </c>
      <c r="V17" s="39"/>
      <c r="W17" s="49"/>
      <c r="X17" s="50"/>
    </row>
    <row r="18" spans="1:24" ht="15.75">
      <c r="A18" s="36"/>
      <c r="B18" s="37"/>
      <c r="C18" s="38"/>
      <c r="D18" s="42"/>
      <c r="E18" s="37"/>
      <c r="F18" s="40"/>
      <c r="G18" s="36" t="s">
        <v>455</v>
      </c>
      <c r="H18" s="37">
        <v>6.5</v>
      </c>
      <c r="I18" s="38"/>
      <c r="J18" s="39"/>
      <c r="K18" s="49"/>
      <c r="L18" s="50"/>
      <c r="M18" s="36" t="s">
        <v>283</v>
      </c>
      <c r="N18" s="37">
        <v>6</v>
      </c>
      <c r="O18" s="38"/>
      <c r="P18" s="39"/>
      <c r="Q18" s="37"/>
      <c r="R18" s="40"/>
      <c r="S18" s="39" t="s">
        <v>307</v>
      </c>
      <c r="T18" s="37">
        <v>6.5</v>
      </c>
      <c r="U18" s="38"/>
      <c r="V18" s="39"/>
      <c r="W18" s="49"/>
      <c r="X18" s="50"/>
    </row>
    <row r="19" spans="1:24" ht="15.75">
      <c r="A19" s="36"/>
      <c r="B19" s="37"/>
      <c r="C19" s="38"/>
      <c r="D19" s="42"/>
      <c r="E19" s="37"/>
      <c r="F19" s="40"/>
      <c r="G19" s="36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9"/>
      <c r="T19" s="37"/>
      <c r="U19" s="38"/>
      <c r="V19" s="39"/>
      <c r="W19" s="49"/>
      <c r="X19" s="50"/>
    </row>
    <row r="20" spans="1:24" ht="15.75">
      <c r="A20" s="108"/>
      <c r="B20" s="109"/>
      <c r="C20" s="110"/>
      <c r="D20" s="111" t="s">
        <v>631</v>
      </c>
      <c r="E20" s="109">
        <f>AVERAGE(E2,E5,E6,E17)</f>
        <v>6.25</v>
      </c>
      <c r="F20" s="112">
        <v>1</v>
      </c>
      <c r="G20" s="108"/>
      <c r="H20" s="109"/>
      <c r="I20" s="110"/>
      <c r="J20" s="111" t="s">
        <v>631</v>
      </c>
      <c r="K20" s="109">
        <f>AVERAGE(K2,K4,K5,K6)</f>
        <v>6.625</v>
      </c>
      <c r="L20" s="112">
        <v>3</v>
      </c>
      <c r="M20" s="111" t="s">
        <v>631</v>
      </c>
      <c r="N20" s="115">
        <f>AVERAGE(N2,N4,N5,N6)</f>
        <v>6.125</v>
      </c>
      <c r="O20" s="117">
        <v>1</v>
      </c>
      <c r="P20" s="111"/>
      <c r="Q20" s="115"/>
      <c r="R20" s="116"/>
      <c r="S20" s="111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11"/>
      <c r="T21" s="109"/>
      <c r="U21" s="110"/>
      <c r="V21" s="111"/>
      <c r="W21" s="109"/>
      <c r="X21" s="112"/>
    </row>
    <row r="22" spans="1:24" s="129" customFormat="1" ht="12.75">
      <c r="A22" s="26" t="s">
        <v>158</v>
      </c>
      <c r="B22" s="196"/>
      <c r="C22" s="197"/>
      <c r="D22" s="11" t="s">
        <v>223</v>
      </c>
      <c r="E22" s="10"/>
      <c r="F22" s="25"/>
      <c r="G22" s="26" t="s">
        <v>547</v>
      </c>
      <c r="H22" s="180"/>
      <c r="I22" s="9"/>
      <c r="J22" s="11" t="s">
        <v>251</v>
      </c>
      <c r="K22" s="10"/>
      <c r="L22" s="25"/>
      <c r="M22" s="26" t="s">
        <v>273</v>
      </c>
      <c r="N22" s="54"/>
      <c r="O22" s="55"/>
      <c r="P22" s="11" t="s">
        <v>346</v>
      </c>
      <c r="Q22" s="54"/>
      <c r="R22" s="126"/>
      <c r="S22" s="11" t="s">
        <v>724</v>
      </c>
      <c r="T22" s="10"/>
      <c r="U22" s="9"/>
      <c r="V22" s="11" t="s">
        <v>408</v>
      </c>
      <c r="W22" s="180"/>
      <c r="X22" s="25"/>
    </row>
    <row r="23" spans="1:24" s="129" customFormat="1" ht="12.75">
      <c r="A23" s="26" t="s">
        <v>169</v>
      </c>
      <c r="B23" s="10">
        <v>6</v>
      </c>
      <c r="C23" s="9"/>
      <c r="D23" s="11" t="s">
        <v>244</v>
      </c>
      <c r="E23" s="10"/>
      <c r="F23" s="25"/>
      <c r="G23" s="26" t="s">
        <v>455</v>
      </c>
      <c r="H23" s="10">
        <v>6.5</v>
      </c>
      <c r="I23" s="9"/>
      <c r="J23" s="11" t="s">
        <v>506</v>
      </c>
      <c r="K23" s="10"/>
      <c r="L23" s="25"/>
      <c r="M23" s="26" t="s">
        <v>686</v>
      </c>
      <c r="N23" s="54">
        <v>5.5</v>
      </c>
      <c r="O23" s="55"/>
      <c r="P23" s="11" t="s">
        <v>368</v>
      </c>
      <c r="Q23" s="54"/>
      <c r="R23" s="126"/>
      <c r="S23" s="11" t="s">
        <v>729</v>
      </c>
      <c r="T23" s="10">
        <v>5</v>
      </c>
      <c r="U23" s="9">
        <v>-0.5</v>
      </c>
      <c r="V23" s="11" t="s">
        <v>409</v>
      </c>
      <c r="W23" s="10"/>
      <c r="X23" s="25"/>
    </row>
    <row r="24" spans="1:24" ht="12.75">
      <c r="A24" s="26" t="s">
        <v>171</v>
      </c>
      <c r="B24" s="10"/>
      <c r="C24" s="9"/>
      <c r="D24" s="10" t="s">
        <v>685</v>
      </c>
      <c r="E24" s="10"/>
      <c r="F24" s="25"/>
      <c r="G24" s="26" t="s">
        <v>454</v>
      </c>
      <c r="H24" s="10"/>
      <c r="I24" s="9"/>
      <c r="J24" s="11" t="s">
        <v>427</v>
      </c>
      <c r="K24" s="10"/>
      <c r="L24" s="25"/>
      <c r="M24" s="26" t="s">
        <v>281</v>
      </c>
      <c r="N24" s="10"/>
      <c r="O24" s="9"/>
      <c r="P24" s="11" t="s">
        <v>369</v>
      </c>
      <c r="Q24" s="10"/>
      <c r="R24" s="25"/>
      <c r="S24" s="11" t="s">
        <v>563</v>
      </c>
      <c r="T24" s="10"/>
      <c r="U24" s="9"/>
      <c r="V24" s="11" t="s">
        <v>398</v>
      </c>
      <c r="W24" s="54"/>
      <c r="X24" s="126"/>
    </row>
    <row r="25" spans="1:24" ht="12.75">
      <c r="A25" s="26" t="s">
        <v>172</v>
      </c>
      <c r="B25" s="10"/>
      <c r="C25" s="9"/>
      <c r="D25" s="10" t="s">
        <v>683</v>
      </c>
      <c r="E25" s="10"/>
      <c r="F25" s="25"/>
      <c r="G25" s="26" t="s">
        <v>311</v>
      </c>
      <c r="H25" s="10"/>
      <c r="I25" s="9"/>
      <c r="J25" s="11" t="s">
        <v>421</v>
      </c>
      <c r="K25" s="10">
        <v>7</v>
      </c>
      <c r="L25" s="25"/>
      <c r="M25" s="26" t="s">
        <v>283</v>
      </c>
      <c r="N25" s="10">
        <v>6</v>
      </c>
      <c r="O25" s="9"/>
      <c r="P25" s="11" t="s">
        <v>617</v>
      </c>
      <c r="Q25" s="10"/>
      <c r="R25" s="25"/>
      <c r="S25" s="11" t="s">
        <v>307</v>
      </c>
      <c r="T25" s="10">
        <v>6.5</v>
      </c>
      <c r="U25" s="9"/>
      <c r="V25" s="11" t="s">
        <v>401</v>
      </c>
      <c r="W25" s="54"/>
      <c r="X25" s="126"/>
    </row>
    <row r="26" spans="1:24" ht="12.75">
      <c r="A26" s="248" t="s">
        <v>668</v>
      </c>
      <c r="B26" s="10"/>
      <c r="C26" s="9"/>
      <c r="D26" s="10" t="s">
        <v>242</v>
      </c>
      <c r="E26" s="10"/>
      <c r="F26" s="25"/>
      <c r="G26" s="26" t="s">
        <v>209</v>
      </c>
      <c r="H26" s="10"/>
      <c r="I26" s="9"/>
      <c r="J26" s="11" t="s">
        <v>430</v>
      </c>
      <c r="K26" s="10"/>
      <c r="L26" s="25"/>
      <c r="M26" s="26" t="s">
        <v>288</v>
      </c>
      <c r="N26" s="10"/>
      <c r="O26" s="9"/>
      <c r="P26" s="11" t="s">
        <v>698</v>
      </c>
      <c r="Q26" s="10"/>
      <c r="R26" s="25"/>
      <c r="S26" s="11" t="s">
        <v>308</v>
      </c>
      <c r="T26" s="10"/>
      <c r="U26" s="9"/>
      <c r="V26" s="11" t="s">
        <v>403</v>
      </c>
      <c r="W26" s="54"/>
      <c r="X26" s="126"/>
    </row>
    <row r="27" spans="1:24" ht="12.75">
      <c r="A27" s="11" t="s">
        <v>670</v>
      </c>
      <c r="B27" s="196"/>
      <c r="C27" s="197"/>
      <c r="D27" s="10" t="s">
        <v>679</v>
      </c>
      <c r="E27" s="10">
        <v>6</v>
      </c>
      <c r="F27" s="25"/>
      <c r="G27" s="26" t="s">
        <v>200</v>
      </c>
      <c r="H27" s="10">
        <v>6.5</v>
      </c>
      <c r="I27" s="9"/>
      <c r="J27" s="11" t="s">
        <v>432</v>
      </c>
      <c r="K27" s="10"/>
      <c r="L27" s="25"/>
      <c r="M27" s="26" t="s">
        <v>688</v>
      </c>
      <c r="N27" s="10"/>
      <c r="O27" s="9"/>
      <c r="P27" s="11" t="s">
        <v>353</v>
      </c>
      <c r="Q27" s="10"/>
      <c r="R27" s="25"/>
      <c r="S27" s="11" t="s">
        <v>320</v>
      </c>
      <c r="T27" s="10"/>
      <c r="U27" s="9"/>
      <c r="V27" s="11" t="s">
        <v>414</v>
      </c>
      <c r="W27" s="54"/>
      <c r="X27" s="126"/>
    </row>
    <row r="28" spans="1:24" ht="13.5" thickBot="1">
      <c r="A28" s="11" t="s">
        <v>753</v>
      </c>
      <c r="B28" s="31">
        <v>5</v>
      </c>
      <c r="C28" s="29"/>
      <c r="D28" s="31" t="s">
        <v>750</v>
      </c>
      <c r="E28" s="31"/>
      <c r="F28" s="30"/>
      <c r="G28" s="104" t="s">
        <v>488</v>
      </c>
      <c r="H28" s="31"/>
      <c r="I28" s="29"/>
      <c r="J28" s="28" t="s">
        <v>752</v>
      </c>
      <c r="K28" s="31"/>
      <c r="L28" s="30"/>
      <c r="M28" s="27" t="s">
        <v>687</v>
      </c>
      <c r="N28" s="31"/>
      <c r="O28" s="29"/>
      <c r="P28" s="28" t="s">
        <v>355</v>
      </c>
      <c r="Q28" s="31"/>
      <c r="R28" s="30"/>
      <c r="S28" s="28" t="s">
        <v>319</v>
      </c>
      <c r="T28" s="31"/>
      <c r="U28" s="29"/>
      <c r="V28" s="28" t="s">
        <v>499</v>
      </c>
      <c r="W28" s="56"/>
      <c r="X28" s="127"/>
    </row>
    <row r="29" spans="1:24" ht="16.5" thickBot="1">
      <c r="A29" s="128" t="s">
        <v>0</v>
      </c>
      <c r="B29" s="138">
        <f>SUM(B2:C20)</f>
        <v>60</v>
      </c>
      <c r="C29" s="4"/>
      <c r="D29" s="128" t="s">
        <v>0</v>
      </c>
      <c r="E29" s="136">
        <f>SUM(E2:F19,F20)</f>
        <v>69</v>
      </c>
      <c r="F29" s="4"/>
      <c r="G29" s="128" t="s">
        <v>0</v>
      </c>
      <c r="H29" s="136">
        <f>SUM(H2:H19)+SUM(I2:I19)</f>
        <v>74.5</v>
      </c>
      <c r="I29" s="63"/>
      <c r="J29" s="128" t="s">
        <v>0</v>
      </c>
      <c r="K29" s="143">
        <f>SUM(K2:L19,L20)</f>
        <v>69</v>
      </c>
      <c r="L29" s="63"/>
      <c r="M29" s="128" t="s">
        <v>0</v>
      </c>
      <c r="N29" s="136">
        <f>SUM(N2:O19,O20)</f>
        <v>73.5</v>
      </c>
      <c r="O29" s="4"/>
      <c r="P29" s="128" t="s">
        <v>0</v>
      </c>
      <c r="Q29" s="136">
        <f>SUM(Q2:Q19)+SUM(R2:R19)</f>
        <v>58.5</v>
      </c>
      <c r="R29" s="63"/>
      <c r="S29" s="128" t="s">
        <v>0</v>
      </c>
      <c r="T29" s="136">
        <f>SUM(T2:U20)</f>
        <v>71.5</v>
      </c>
      <c r="U29" s="63"/>
      <c r="V29" s="128" t="s">
        <v>0</v>
      </c>
      <c r="W29" s="139">
        <f>SUM(W2:W19)+SUM(X2:X19)</f>
        <v>76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2</v>
      </c>
      <c r="I30" s="63"/>
      <c r="J30" s="3" t="s">
        <v>1</v>
      </c>
      <c r="K30" s="1">
        <f>IF(ISERROR(FLOOR(PRODUCT(SUM(K29,-60),1/6),1)),0,FLOOR(PRODUCT(SUM(K29,-60),1/6),1))</f>
        <v>1</v>
      </c>
      <c r="L30" s="63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2</v>
      </c>
      <c r="X30" s="4"/>
    </row>
    <row r="31" spans="1:24" ht="16.5" thickBo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Amici di Mohammed</v>
      </c>
      <c r="B32" s="15">
        <f>E30</f>
        <v>1</v>
      </c>
      <c r="C32" s="16"/>
      <c r="D32" s="14" t="str">
        <f>J1</f>
        <v>Shooters</v>
      </c>
      <c r="E32" s="14">
        <f>K30</f>
        <v>1</v>
      </c>
      <c r="F32" s="16"/>
      <c r="G32" s="14" t="str">
        <f>M1</f>
        <v>Gente Felice</v>
      </c>
      <c r="H32" s="14">
        <f>N30</f>
        <v>2</v>
      </c>
      <c r="I32" s="16"/>
      <c r="J32" s="14" t="str">
        <f>V1</f>
        <v>L.S.D.</v>
      </c>
      <c r="K32" s="15">
        <f>W30</f>
        <v>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A1</f>
        <v>Euskal Herria</v>
      </c>
      <c r="B33" s="14">
        <f>B30</f>
        <v>0</v>
      </c>
      <c r="C33" s="16"/>
      <c r="D33" s="17" t="str">
        <f>G1</f>
        <v>Calzini</v>
      </c>
      <c r="E33" s="14">
        <f>H30</f>
        <v>2</v>
      </c>
      <c r="F33" s="16"/>
      <c r="G33" s="14" t="str">
        <f>P1</f>
        <v>NcT</v>
      </c>
      <c r="H33" s="18">
        <f>Q30</f>
        <v>0</v>
      </c>
      <c r="I33" s="16"/>
      <c r="J33" s="14" t="str">
        <f>S1</f>
        <v>Forza Silvio</v>
      </c>
      <c r="K33" s="14">
        <f>T30</f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A1:X37"/>
  <sheetViews>
    <sheetView zoomScale="75" zoomScaleNormal="75" workbookViewId="0" topLeftCell="A1">
      <selection activeCell="A36" sqref="A36"/>
    </sheetView>
  </sheetViews>
  <sheetFormatPr defaultColWidth="9.140625" defaultRowHeight="12.75"/>
  <cols>
    <col min="1" max="1" width="18.421875" style="0" customWidth="1"/>
    <col min="4" max="4" width="18.28125" style="0" customWidth="1"/>
    <col min="7" max="7" width="23.8515625" style="0" customWidth="1"/>
    <col min="10" max="10" width="18.7109375" style="0" customWidth="1"/>
    <col min="13" max="13" width="18.28125" style="0" customWidth="1"/>
    <col min="16" max="16" width="18.42187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130"/>
      <c r="D1" s="61" t="str">
        <f>Squadre!I32</f>
        <v>L.S.D.</v>
      </c>
      <c r="E1" s="59"/>
      <c r="F1" s="62"/>
      <c r="G1" s="58" t="str">
        <f>Squadre!I1</f>
        <v>Amici di Mohammed</v>
      </c>
      <c r="H1" s="59"/>
      <c r="I1" s="60"/>
      <c r="J1" s="61" t="str">
        <f>Squadre!E1</f>
        <v>Calzini</v>
      </c>
      <c r="K1" s="59"/>
      <c r="L1" s="62"/>
      <c r="M1" s="58" t="str">
        <f>Squadre!M1</f>
        <v>Shooters</v>
      </c>
      <c r="N1" s="59"/>
      <c r="O1" s="130"/>
      <c r="P1" s="61" t="str">
        <f>Squadre!A32</f>
        <v>Gente Felice</v>
      </c>
      <c r="Q1" s="59"/>
      <c r="R1" s="62"/>
      <c r="S1" s="58" t="str">
        <f>Squadre!E32</f>
        <v>Forza Silvio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156</v>
      </c>
      <c r="B2" s="12">
        <v>5.5</v>
      </c>
      <c r="C2" s="8">
        <v>-1</v>
      </c>
      <c r="D2" s="106" t="s">
        <v>606</v>
      </c>
      <c r="E2" s="201"/>
      <c r="F2" s="202"/>
      <c r="G2" s="102" t="s">
        <v>588</v>
      </c>
      <c r="H2" s="12">
        <v>6</v>
      </c>
      <c r="I2" s="8">
        <v>-1.5</v>
      </c>
      <c r="J2" s="7" t="s">
        <v>198</v>
      </c>
      <c r="K2" s="12">
        <v>6</v>
      </c>
      <c r="L2" s="24">
        <v>-1</v>
      </c>
      <c r="M2" s="23" t="s">
        <v>740</v>
      </c>
      <c r="N2" s="46">
        <v>6</v>
      </c>
      <c r="O2" s="140">
        <v>-2.5</v>
      </c>
      <c r="P2" s="7" t="s">
        <v>273</v>
      </c>
      <c r="Q2" s="12">
        <v>6</v>
      </c>
      <c r="R2" s="24">
        <v>-2</v>
      </c>
      <c r="S2" s="7" t="s">
        <v>522</v>
      </c>
      <c r="T2" s="12">
        <v>6.5</v>
      </c>
      <c r="U2" s="8"/>
      <c r="V2" s="7" t="s">
        <v>346</v>
      </c>
      <c r="W2" s="12">
        <v>6</v>
      </c>
      <c r="X2" s="24">
        <v>-2</v>
      </c>
    </row>
    <row r="3" spans="1:24" ht="15.75">
      <c r="A3" s="23"/>
      <c r="B3" s="12"/>
      <c r="C3" s="8"/>
      <c r="D3" s="7"/>
      <c r="E3" s="46"/>
      <c r="F3" s="47"/>
      <c r="G3" s="102"/>
      <c r="H3" s="12"/>
      <c r="I3" s="8"/>
      <c r="J3" s="7"/>
      <c r="K3" s="12"/>
      <c r="L3" s="24"/>
      <c r="M3" s="23"/>
      <c r="N3" s="46"/>
      <c r="O3" s="140"/>
      <c r="P3" s="7"/>
      <c r="Q3" s="12"/>
      <c r="R3" s="24"/>
      <c r="S3" s="7"/>
      <c r="T3" s="12"/>
      <c r="U3" s="8"/>
      <c r="V3" s="7"/>
      <c r="W3" s="12"/>
      <c r="X3" s="24"/>
    </row>
    <row r="4" spans="1:24" ht="15.75">
      <c r="A4" s="107" t="s">
        <v>667</v>
      </c>
      <c r="B4" s="203"/>
      <c r="C4" s="204"/>
      <c r="D4" s="7" t="s">
        <v>739</v>
      </c>
      <c r="E4" s="46">
        <v>5</v>
      </c>
      <c r="F4" s="47"/>
      <c r="G4" s="125" t="s">
        <v>680</v>
      </c>
      <c r="H4" s="203"/>
      <c r="I4" s="204"/>
      <c r="J4" s="7" t="s">
        <v>202</v>
      </c>
      <c r="K4" s="12">
        <v>6</v>
      </c>
      <c r="L4" s="24">
        <v>-0.5</v>
      </c>
      <c r="M4" s="23" t="s">
        <v>656</v>
      </c>
      <c r="N4" s="46">
        <v>7</v>
      </c>
      <c r="O4" s="140">
        <v>3</v>
      </c>
      <c r="P4" s="7" t="s">
        <v>274</v>
      </c>
      <c r="Q4" s="12">
        <v>6</v>
      </c>
      <c r="R4" s="24"/>
      <c r="S4" s="7" t="s">
        <v>465</v>
      </c>
      <c r="T4" s="12">
        <v>5</v>
      </c>
      <c r="U4" s="8">
        <v>-0.5</v>
      </c>
      <c r="V4" s="7" t="s">
        <v>354</v>
      </c>
      <c r="W4" s="12">
        <v>6</v>
      </c>
      <c r="X4" s="24"/>
    </row>
    <row r="5" spans="1:24" ht="15.75">
      <c r="A5" s="23" t="s">
        <v>166</v>
      </c>
      <c r="B5" s="12">
        <v>6</v>
      </c>
      <c r="C5" s="8"/>
      <c r="D5" s="7" t="s">
        <v>708</v>
      </c>
      <c r="E5" s="46">
        <v>7</v>
      </c>
      <c r="F5" s="47"/>
      <c r="G5" s="102" t="s">
        <v>679</v>
      </c>
      <c r="H5" s="12">
        <v>6</v>
      </c>
      <c r="I5" s="8"/>
      <c r="J5" s="7" t="s">
        <v>305</v>
      </c>
      <c r="K5" s="12">
        <v>7</v>
      </c>
      <c r="L5" s="24">
        <v>3</v>
      </c>
      <c r="M5" s="23" t="s">
        <v>657</v>
      </c>
      <c r="N5" s="46">
        <v>6.5</v>
      </c>
      <c r="O5" s="140"/>
      <c r="P5" s="7" t="s">
        <v>281</v>
      </c>
      <c r="Q5" s="12">
        <v>5</v>
      </c>
      <c r="R5" s="24">
        <v>-0.5</v>
      </c>
      <c r="S5" s="106" t="s">
        <v>466</v>
      </c>
      <c r="T5" s="203"/>
      <c r="U5" s="204"/>
      <c r="V5" s="7" t="s">
        <v>356</v>
      </c>
      <c r="W5" s="12">
        <v>5</v>
      </c>
      <c r="X5" s="24"/>
    </row>
    <row r="6" spans="1:24" ht="15.75">
      <c r="A6" s="107" t="s">
        <v>169</v>
      </c>
      <c r="B6" s="203"/>
      <c r="C6" s="204"/>
      <c r="D6" s="106" t="s">
        <v>400</v>
      </c>
      <c r="E6" s="201"/>
      <c r="F6" s="202"/>
      <c r="G6" s="102" t="s">
        <v>232</v>
      </c>
      <c r="H6" s="12">
        <v>6.5</v>
      </c>
      <c r="I6" s="8">
        <v>-0.5</v>
      </c>
      <c r="J6" s="7" t="s">
        <v>199</v>
      </c>
      <c r="K6" s="12">
        <v>5</v>
      </c>
      <c r="L6" s="24"/>
      <c r="M6" s="23" t="s">
        <v>775</v>
      </c>
      <c r="N6" s="46">
        <v>7.5</v>
      </c>
      <c r="O6" s="140">
        <v>3</v>
      </c>
      <c r="P6" s="7" t="s">
        <v>279</v>
      </c>
      <c r="Q6" s="12">
        <v>5.5</v>
      </c>
      <c r="R6" s="24"/>
      <c r="S6" s="7" t="s">
        <v>475</v>
      </c>
      <c r="T6" s="12">
        <v>7</v>
      </c>
      <c r="U6" s="8">
        <v>3</v>
      </c>
      <c r="V6" s="7" t="s">
        <v>629</v>
      </c>
      <c r="W6" s="12">
        <v>6.5</v>
      </c>
      <c r="X6" s="24"/>
    </row>
    <row r="7" spans="1:24" ht="15.75">
      <c r="A7" s="23"/>
      <c r="B7" s="12"/>
      <c r="C7" s="8"/>
      <c r="D7" s="7"/>
      <c r="E7" s="46"/>
      <c r="F7" s="47"/>
      <c r="G7" s="102"/>
      <c r="H7" s="12"/>
      <c r="I7" s="8"/>
      <c r="J7" s="7"/>
      <c r="K7" s="12"/>
      <c r="L7" s="24"/>
      <c r="M7" s="23" t="s">
        <v>741</v>
      </c>
      <c r="N7" s="46">
        <v>6</v>
      </c>
      <c r="O7" s="140"/>
      <c r="P7" s="7"/>
      <c r="Q7" s="12"/>
      <c r="R7" s="24"/>
      <c r="S7" s="7"/>
      <c r="T7" s="12"/>
      <c r="U7" s="8"/>
      <c r="V7" s="7"/>
      <c r="W7" s="12"/>
      <c r="X7" s="24"/>
    </row>
    <row r="8" spans="1:24" ht="15.75">
      <c r="A8" s="23" t="s">
        <v>179</v>
      </c>
      <c r="B8" s="12">
        <v>6.5</v>
      </c>
      <c r="C8" s="8">
        <v>6</v>
      </c>
      <c r="D8" s="7" t="s">
        <v>411</v>
      </c>
      <c r="E8" s="46">
        <v>6</v>
      </c>
      <c r="F8" s="47">
        <v>-0.5</v>
      </c>
      <c r="G8" s="102" t="s">
        <v>683</v>
      </c>
      <c r="H8" s="12">
        <v>6.5</v>
      </c>
      <c r="I8" s="8">
        <v>-0.5</v>
      </c>
      <c r="J8" s="7" t="s">
        <v>489</v>
      </c>
      <c r="K8" s="12">
        <v>6</v>
      </c>
      <c r="L8" s="24"/>
      <c r="M8" s="23"/>
      <c r="N8" s="46"/>
      <c r="O8" s="140"/>
      <c r="P8" s="7" t="s">
        <v>239</v>
      </c>
      <c r="Q8" s="12">
        <v>6.5</v>
      </c>
      <c r="R8" s="24"/>
      <c r="S8" s="106" t="s">
        <v>469</v>
      </c>
      <c r="T8" s="203"/>
      <c r="U8" s="204"/>
      <c r="V8" s="7" t="s">
        <v>361</v>
      </c>
      <c r="W8" s="12">
        <v>7.5</v>
      </c>
      <c r="X8" s="24">
        <v>1</v>
      </c>
    </row>
    <row r="9" spans="1:24" ht="15.75">
      <c r="A9" s="23" t="s">
        <v>177</v>
      </c>
      <c r="B9" s="12">
        <v>6</v>
      </c>
      <c r="C9" s="8">
        <v>-0.5</v>
      </c>
      <c r="D9" s="7" t="s">
        <v>498</v>
      </c>
      <c r="E9" s="46">
        <v>6.5</v>
      </c>
      <c r="F9" s="47"/>
      <c r="G9" s="102" t="s">
        <v>242</v>
      </c>
      <c r="H9" s="12">
        <v>6.5</v>
      </c>
      <c r="I9" s="8"/>
      <c r="J9" s="106" t="s">
        <v>209</v>
      </c>
      <c r="K9" s="203"/>
      <c r="L9" s="216"/>
      <c r="M9" s="23" t="s">
        <v>662</v>
      </c>
      <c r="N9" s="46">
        <v>6</v>
      </c>
      <c r="O9" s="140"/>
      <c r="P9" s="7" t="s">
        <v>268</v>
      </c>
      <c r="Q9" s="12">
        <v>6</v>
      </c>
      <c r="R9" s="24"/>
      <c r="S9" s="7" t="s">
        <v>503</v>
      </c>
      <c r="T9" s="12">
        <v>7</v>
      </c>
      <c r="U9" s="8">
        <v>3</v>
      </c>
      <c r="V9" s="7" t="s">
        <v>617</v>
      </c>
      <c r="W9" s="12">
        <v>7.5</v>
      </c>
      <c r="X9" s="24">
        <v>10</v>
      </c>
    </row>
    <row r="10" spans="1:24" ht="15.75">
      <c r="A10" s="23" t="s">
        <v>732</v>
      </c>
      <c r="B10" s="12">
        <v>5.5</v>
      </c>
      <c r="C10" s="8"/>
      <c r="D10" s="7" t="s">
        <v>709</v>
      </c>
      <c r="E10" s="46">
        <v>6</v>
      </c>
      <c r="F10" s="47"/>
      <c r="G10" s="102" t="s">
        <v>243</v>
      </c>
      <c r="H10" s="12">
        <v>5.5</v>
      </c>
      <c r="I10" s="8"/>
      <c r="J10" s="7" t="s">
        <v>214</v>
      </c>
      <c r="K10" s="12">
        <v>6.5</v>
      </c>
      <c r="L10" s="24"/>
      <c r="M10" s="23" t="s">
        <v>663</v>
      </c>
      <c r="N10" s="46">
        <v>5.5</v>
      </c>
      <c r="O10" s="140"/>
      <c r="P10" s="7" t="s">
        <v>287</v>
      </c>
      <c r="Q10" s="12">
        <v>6.5</v>
      </c>
      <c r="R10" s="24"/>
      <c r="S10" s="7" t="s">
        <v>492</v>
      </c>
      <c r="T10" s="12">
        <v>6</v>
      </c>
      <c r="U10" s="8"/>
      <c r="V10" s="7" t="s">
        <v>553</v>
      </c>
      <c r="W10" s="12">
        <v>7</v>
      </c>
      <c r="X10" s="24">
        <v>3</v>
      </c>
    </row>
    <row r="11" spans="1:24" ht="15.75">
      <c r="A11" s="107" t="s">
        <v>181</v>
      </c>
      <c r="B11" s="203"/>
      <c r="C11" s="204"/>
      <c r="D11" s="7" t="s">
        <v>404</v>
      </c>
      <c r="E11" s="46">
        <v>6.5</v>
      </c>
      <c r="F11" s="47"/>
      <c r="G11" s="102" t="s">
        <v>235</v>
      </c>
      <c r="H11" s="12">
        <v>6.5</v>
      </c>
      <c r="I11" s="8"/>
      <c r="J11" s="106" t="s">
        <v>212</v>
      </c>
      <c r="K11" s="203"/>
      <c r="L11" s="216"/>
      <c r="M11" s="23" t="s">
        <v>660</v>
      </c>
      <c r="N11" s="46">
        <v>6</v>
      </c>
      <c r="O11" s="140">
        <v>1</v>
      </c>
      <c r="P11" s="7" t="s">
        <v>283</v>
      </c>
      <c r="Q11" s="12">
        <v>6.5</v>
      </c>
      <c r="R11" s="24">
        <v>-0.5</v>
      </c>
      <c r="S11" s="7" t="s">
        <v>723</v>
      </c>
      <c r="T11" s="12">
        <v>6.5</v>
      </c>
      <c r="U11" s="8"/>
      <c r="V11" s="7" t="s">
        <v>357</v>
      </c>
      <c r="W11" s="12">
        <v>7</v>
      </c>
      <c r="X11" s="24">
        <v>3</v>
      </c>
    </row>
    <row r="12" spans="1:24" ht="15.75">
      <c r="A12" s="23"/>
      <c r="B12" s="12"/>
      <c r="C12" s="8"/>
      <c r="D12" s="7"/>
      <c r="E12" s="46"/>
      <c r="F12" s="47"/>
      <c r="G12" s="102"/>
      <c r="H12" s="12"/>
      <c r="I12" s="8"/>
      <c r="J12" s="7"/>
      <c r="K12" s="12"/>
      <c r="L12" s="24"/>
      <c r="M12" s="23" t="s">
        <v>661</v>
      </c>
      <c r="N12" s="46">
        <v>5</v>
      </c>
      <c r="O12" s="140"/>
      <c r="P12" s="7"/>
      <c r="Q12" s="12"/>
      <c r="R12" s="24"/>
      <c r="S12" s="7"/>
      <c r="T12" s="12"/>
      <c r="U12" s="8"/>
      <c r="V12" s="7" t="s">
        <v>358</v>
      </c>
      <c r="W12" s="12">
        <v>5</v>
      </c>
      <c r="X12" s="24"/>
    </row>
    <row r="13" spans="1:24" ht="15.75">
      <c r="A13" s="23" t="s">
        <v>189</v>
      </c>
      <c r="B13" s="12">
        <v>5</v>
      </c>
      <c r="C13" s="8">
        <v>2</v>
      </c>
      <c r="D13" s="7" t="s">
        <v>405</v>
      </c>
      <c r="E13" s="46">
        <v>6</v>
      </c>
      <c r="F13" s="47"/>
      <c r="G13" s="102" t="s">
        <v>247</v>
      </c>
      <c r="H13" s="12">
        <v>6.5</v>
      </c>
      <c r="I13" s="8">
        <v>2</v>
      </c>
      <c r="J13" s="7" t="s">
        <v>454</v>
      </c>
      <c r="K13" s="12">
        <v>6</v>
      </c>
      <c r="L13" s="24">
        <v>3</v>
      </c>
      <c r="M13" s="23"/>
      <c r="N13" s="46"/>
      <c r="O13" s="140"/>
      <c r="P13" s="7" t="s">
        <v>295</v>
      </c>
      <c r="Q13" s="12">
        <v>7.5</v>
      </c>
      <c r="R13" s="24">
        <v>1</v>
      </c>
      <c r="S13" s="7" t="s">
        <v>471</v>
      </c>
      <c r="T13" s="12">
        <v>6.5</v>
      </c>
      <c r="U13" s="8"/>
      <c r="V13" s="7"/>
      <c r="W13" s="12"/>
      <c r="X13" s="24"/>
    </row>
    <row r="14" spans="1:24" ht="15.75">
      <c r="A14" s="23" t="s">
        <v>187</v>
      </c>
      <c r="B14" s="12">
        <v>6</v>
      </c>
      <c r="C14" s="8">
        <v>3</v>
      </c>
      <c r="D14" s="7" t="s">
        <v>413</v>
      </c>
      <c r="E14" s="46">
        <v>6</v>
      </c>
      <c r="F14" s="47"/>
      <c r="G14" s="102" t="s">
        <v>717</v>
      </c>
      <c r="H14" s="12">
        <v>6</v>
      </c>
      <c r="I14" s="8"/>
      <c r="J14" s="7" t="s">
        <v>317</v>
      </c>
      <c r="K14" s="12">
        <v>6</v>
      </c>
      <c r="L14" s="24"/>
      <c r="M14" s="107" t="s">
        <v>665</v>
      </c>
      <c r="N14" s="201"/>
      <c r="O14" s="215"/>
      <c r="P14" s="7" t="s">
        <v>689</v>
      </c>
      <c r="Q14" s="12">
        <v>5</v>
      </c>
      <c r="R14" s="24"/>
      <c r="S14" s="7" t="s">
        <v>523</v>
      </c>
      <c r="T14" s="12">
        <v>6.5</v>
      </c>
      <c r="U14" s="8">
        <v>3</v>
      </c>
      <c r="V14" s="7" t="s">
        <v>367</v>
      </c>
      <c r="W14" s="12">
        <v>7</v>
      </c>
      <c r="X14" s="24">
        <v>3</v>
      </c>
    </row>
    <row r="15" spans="1:24" ht="15.75">
      <c r="A15" s="23" t="s">
        <v>191</v>
      </c>
      <c r="B15" s="12">
        <v>5.5</v>
      </c>
      <c r="C15" s="8"/>
      <c r="D15" s="7" t="s">
        <v>511</v>
      </c>
      <c r="E15" s="46">
        <v>5</v>
      </c>
      <c r="F15" s="181"/>
      <c r="G15" s="125" t="s">
        <v>244</v>
      </c>
      <c r="H15" s="203"/>
      <c r="I15" s="204"/>
      <c r="J15" s="7" t="s">
        <v>453</v>
      </c>
      <c r="K15" s="12">
        <v>6.5</v>
      </c>
      <c r="L15" s="24">
        <v>3</v>
      </c>
      <c r="M15" s="107" t="s">
        <v>768</v>
      </c>
      <c r="N15" s="201"/>
      <c r="O15" s="215"/>
      <c r="P15" s="106" t="s">
        <v>294</v>
      </c>
      <c r="Q15" s="203"/>
      <c r="R15" s="216"/>
      <c r="S15" s="7" t="s">
        <v>766</v>
      </c>
      <c r="T15" s="12">
        <v>6.5</v>
      </c>
      <c r="U15" s="8">
        <v>1</v>
      </c>
      <c r="V15" s="7" t="s">
        <v>700</v>
      </c>
      <c r="W15" s="12">
        <v>6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48"/>
      <c r="O16" s="141"/>
      <c r="P16" s="20" t="s">
        <v>3</v>
      </c>
      <c r="Q16" s="21"/>
      <c r="R16" s="33"/>
      <c r="S16" s="20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668</v>
      </c>
      <c r="B17" s="37">
        <v>7</v>
      </c>
      <c r="C17" s="38"/>
      <c r="D17" s="39" t="s">
        <v>779</v>
      </c>
      <c r="E17" s="49">
        <v>6.5</v>
      </c>
      <c r="F17" s="50">
        <v>-4</v>
      </c>
      <c r="G17" s="105" t="s">
        <v>684</v>
      </c>
      <c r="H17" s="37">
        <v>5.5</v>
      </c>
      <c r="I17" s="42"/>
      <c r="J17" s="39" t="s">
        <v>211</v>
      </c>
      <c r="K17" s="37">
        <v>5</v>
      </c>
      <c r="L17" s="40"/>
      <c r="M17" s="36" t="s">
        <v>591</v>
      </c>
      <c r="N17" s="37">
        <v>6</v>
      </c>
      <c r="O17" s="133">
        <v>3</v>
      </c>
      <c r="P17" s="39" t="s">
        <v>688</v>
      </c>
      <c r="Q17" s="37">
        <v>5.5</v>
      </c>
      <c r="R17" s="40"/>
      <c r="S17" s="39" t="s">
        <v>781</v>
      </c>
      <c r="T17" s="37">
        <v>5</v>
      </c>
      <c r="U17" s="38">
        <v>-0.5</v>
      </c>
      <c r="V17" s="39"/>
      <c r="W17" s="37"/>
      <c r="X17" s="40"/>
    </row>
    <row r="18" spans="1:24" ht="15.75">
      <c r="A18" s="36" t="s">
        <v>669</v>
      </c>
      <c r="B18" s="37">
        <v>6</v>
      </c>
      <c r="C18" s="38"/>
      <c r="D18" s="39" t="s">
        <v>780</v>
      </c>
      <c r="E18" s="49">
        <v>5</v>
      </c>
      <c r="F18" s="50"/>
      <c r="G18" s="105" t="s">
        <v>230</v>
      </c>
      <c r="H18" s="37">
        <v>5</v>
      </c>
      <c r="I18" s="38">
        <v>-0.5</v>
      </c>
      <c r="J18" s="39" t="s">
        <v>639</v>
      </c>
      <c r="K18" s="37">
        <v>6</v>
      </c>
      <c r="L18" s="40"/>
      <c r="M18" s="36" t="s">
        <v>592</v>
      </c>
      <c r="N18" s="49">
        <v>6.5</v>
      </c>
      <c r="O18" s="142"/>
      <c r="P18" s="39"/>
      <c r="Q18" s="37"/>
      <c r="R18" s="40"/>
      <c r="S18" s="39" t="s">
        <v>307</v>
      </c>
      <c r="T18" s="37">
        <v>6</v>
      </c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105"/>
      <c r="H19" s="37"/>
      <c r="I19" s="42"/>
      <c r="J19" s="39"/>
      <c r="K19" s="37"/>
      <c r="L19" s="40"/>
      <c r="M19" s="36"/>
      <c r="N19" s="49"/>
      <c r="O19" s="142"/>
      <c r="P19" s="39"/>
      <c r="Q19" s="37"/>
      <c r="R19" s="40"/>
      <c r="S19" s="39"/>
      <c r="T19" s="37"/>
      <c r="U19" s="38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/>
      <c r="K20" s="109"/>
      <c r="L20" s="112"/>
      <c r="M20" s="108" t="s">
        <v>482</v>
      </c>
      <c r="N20" s="115">
        <f>AVERAGE(N4,N6,N5,N2)</f>
        <v>6.75</v>
      </c>
      <c r="O20" s="117">
        <v>3</v>
      </c>
      <c r="P20" s="108"/>
      <c r="Q20" s="115"/>
      <c r="R20" s="116"/>
      <c r="S20" s="111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08"/>
      <c r="Q21" s="115"/>
      <c r="R21" s="116"/>
      <c r="S21" s="111"/>
      <c r="T21" s="109"/>
      <c r="U21" s="109"/>
      <c r="V21" s="111"/>
      <c r="W21" s="109"/>
      <c r="X21" s="112"/>
    </row>
    <row r="22" spans="1:24" ht="12.75">
      <c r="A22" s="26" t="s">
        <v>158</v>
      </c>
      <c r="B22" s="196"/>
      <c r="C22" s="197"/>
      <c r="D22" s="11" t="s">
        <v>408</v>
      </c>
      <c r="E22" s="54">
        <v>6.5</v>
      </c>
      <c r="F22" s="126">
        <v>-4</v>
      </c>
      <c r="G22" s="103" t="s">
        <v>223</v>
      </c>
      <c r="H22" s="10"/>
      <c r="I22" s="10"/>
      <c r="J22" s="11" t="s">
        <v>547</v>
      </c>
      <c r="K22" s="10"/>
      <c r="L22" s="25"/>
      <c r="M22" s="11" t="s">
        <v>251</v>
      </c>
      <c r="N22" s="10"/>
      <c r="O22" s="134"/>
      <c r="P22" s="11" t="s">
        <v>777</v>
      </c>
      <c r="Q22" s="10"/>
      <c r="R22" s="25"/>
      <c r="S22" s="11" t="s">
        <v>724</v>
      </c>
      <c r="T22" s="10"/>
      <c r="U22" s="9"/>
      <c r="V22" s="11" t="s">
        <v>697</v>
      </c>
      <c r="W22" s="10"/>
      <c r="X22" s="25"/>
    </row>
    <row r="23" spans="1:24" ht="12.75">
      <c r="A23" s="26" t="s">
        <v>623</v>
      </c>
      <c r="B23" s="10"/>
      <c r="C23" s="9"/>
      <c r="D23" s="11" t="s">
        <v>409</v>
      </c>
      <c r="E23" s="54">
        <v>5</v>
      </c>
      <c r="F23" s="126"/>
      <c r="G23" s="103" t="s">
        <v>684</v>
      </c>
      <c r="H23" s="10">
        <v>5.5</v>
      </c>
      <c r="I23" s="10"/>
      <c r="J23" s="11" t="s">
        <v>562</v>
      </c>
      <c r="K23" s="10"/>
      <c r="L23" s="25">
        <v>3</v>
      </c>
      <c r="M23" s="11" t="s">
        <v>506</v>
      </c>
      <c r="N23" s="10">
        <v>6</v>
      </c>
      <c r="O23" s="134">
        <v>3</v>
      </c>
      <c r="P23" s="11" t="s">
        <v>686</v>
      </c>
      <c r="Q23" s="10"/>
      <c r="R23" s="25"/>
      <c r="S23" s="11" t="s">
        <v>729</v>
      </c>
      <c r="T23" s="196"/>
      <c r="U23" s="197"/>
      <c r="V23" s="11" t="s">
        <v>699</v>
      </c>
      <c r="W23" s="10"/>
      <c r="X23" s="25"/>
    </row>
    <row r="24" spans="1:24" ht="12.75">
      <c r="A24" s="26" t="s">
        <v>174</v>
      </c>
      <c r="B24" s="196"/>
      <c r="C24" s="197"/>
      <c r="D24" s="11" t="s">
        <v>398</v>
      </c>
      <c r="E24" s="54">
        <v>6.5</v>
      </c>
      <c r="F24" s="126"/>
      <c r="G24" s="103" t="s">
        <v>685</v>
      </c>
      <c r="H24" s="10"/>
      <c r="I24" s="10"/>
      <c r="J24" s="11" t="s">
        <v>455</v>
      </c>
      <c r="K24" s="10"/>
      <c r="L24" s="25"/>
      <c r="M24" s="11" t="s">
        <v>427</v>
      </c>
      <c r="N24" s="10">
        <v>6.5</v>
      </c>
      <c r="O24" s="134"/>
      <c r="P24" s="11" t="s">
        <v>276</v>
      </c>
      <c r="Q24" s="10"/>
      <c r="R24" s="25"/>
      <c r="S24" s="11" t="s">
        <v>563</v>
      </c>
      <c r="T24" s="10">
        <v>5</v>
      </c>
      <c r="U24" s="9">
        <v>-0.5</v>
      </c>
      <c r="V24" s="11" t="s">
        <v>369</v>
      </c>
      <c r="W24" s="10"/>
      <c r="X24" s="25"/>
    </row>
    <row r="25" spans="1:24" ht="12.75">
      <c r="A25" s="26" t="s">
        <v>669</v>
      </c>
      <c r="B25" s="10">
        <v>6</v>
      </c>
      <c r="C25" s="9"/>
      <c r="D25" s="11" t="s">
        <v>401</v>
      </c>
      <c r="E25" s="54"/>
      <c r="F25" s="126"/>
      <c r="G25" s="103" t="s">
        <v>682</v>
      </c>
      <c r="H25" s="10"/>
      <c r="I25" s="10">
        <v>-2</v>
      </c>
      <c r="J25" s="11" t="s">
        <v>211</v>
      </c>
      <c r="K25" s="10">
        <v>5</v>
      </c>
      <c r="L25" s="25"/>
      <c r="M25" s="11" t="s">
        <v>421</v>
      </c>
      <c r="N25" s="10"/>
      <c r="O25" s="134"/>
      <c r="P25" s="11" t="s">
        <v>284</v>
      </c>
      <c r="Q25" s="10"/>
      <c r="R25" s="25"/>
      <c r="S25" s="11" t="s">
        <v>307</v>
      </c>
      <c r="T25" s="10">
        <v>6</v>
      </c>
      <c r="U25" s="9"/>
      <c r="V25" s="11" t="s">
        <v>698</v>
      </c>
      <c r="W25" s="10">
        <v>5</v>
      </c>
      <c r="X25" s="25"/>
    </row>
    <row r="26" spans="1:24" ht="12.75">
      <c r="A26" s="26" t="s">
        <v>668</v>
      </c>
      <c r="B26" s="10">
        <v>7</v>
      </c>
      <c r="C26" s="9"/>
      <c r="D26" s="11" t="s">
        <v>403</v>
      </c>
      <c r="E26" s="54">
        <v>7</v>
      </c>
      <c r="F26" s="126"/>
      <c r="G26" s="103" t="s">
        <v>241</v>
      </c>
      <c r="H26" s="10">
        <v>7</v>
      </c>
      <c r="I26" s="10"/>
      <c r="J26" s="11" t="s">
        <v>639</v>
      </c>
      <c r="K26" s="10">
        <v>6</v>
      </c>
      <c r="L26" s="25"/>
      <c r="M26" s="11" t="s">
        <v>430</v>
      </c>
      <c r="N26" s="10"/>
      <c r="O26" s="134">
        <v>1</v>
      </c>
      <c r="P26" s="11" t="s">
        <v>285</v>
      </c>
      <c r="Q26" s="10"/>
      <c r="R26" s="25">
        <v>3</v>
      </c>
      <c r="S26" s="11" t="s">
        <v>308</v>
      </c>
      <c r="T26" s="10"/>
      <c r="U26" s="9"/>
      <c r="V26" s="11" t="s">
        <v>362</v>
      </c>
      <c r="W26" s="10"/>
      <c r="X26" s="25"/>
    </row>
    <row r="27" spans="1:24" ht="12.75">
      <c r="A27" s="26" t="s">
        <v>733</v>
      </c>
      <c r="B27" s="196"/>
      <c r="C27" s="197"/>
      <c r="D27" s="11" t="s">
        <v>414</v>
      </c>
      <c r="E27" s="54"/>
      <c r="F27" s="126"/>
      <c r="G27" s="103" t="s">
        <v>230</v>
      </c>
      <c r="H27" s="10">
        <v>5</v>
      </c>
      <c r="I27" s="10">
        <v>-0.5</v>
      </c>
      <c r="J27" s="11" t="s">
        <v>452</v>
      </c>
      <c r="K27" s="10"/>
      <c r="L27" s="25"/>
      <c r="M27" s="11" t="s">
        <v>432</v>
      </c>
      <c r="N27" s="10"/>
      <c r="O27" s="134"/>
      <c r="P27" s="11" t="s">
        <v>688</v>
      </c>
      <c r="Q27" s="10"/>
      <c r="R27" s="25"/>
      <c r="S27" s="11" t="s">
        <v>320</v>
      </c>
      <c r="T27" s="10"/>
      <c r="U27" s="9">
        <v>3</v>
      </c>
      <c r="V27" s="11" t="s">
        <v>355</v>
      </c>
      <c r="W27" s="10"/>
      <c r="X27" s="25"/>
    </row>
    <row r="28" spans="1:24" ht="13.5" thickBot="1">
      <c r="A28" s="27" t="s">
        <v>171</v>
      </c>
      <c r="B28" s="207"/>
      <c r="C28" s="209"/>
      <c r="D28" s="28" t="s">
        <v>499</v>
      </c>
      <c r="E28" s="56"/>
      <c r="F28" s="127"/>
      <c r="G28" s="104" t="s">
        <v>234</v>
      </c>
      <c r="H28" s="31">
        <v>6</v>
      </c>
      <c r="I28" s="31"/>
      <c r="J28" s="31" t="s">
        <v>488</v>
      </c>
      <c r="K28" s="31"/>
      <c r="L28" s="30"/>
      <c r="M28" s="28" t="s">
        <v>752</v>
      </c>
      <c r="N28" s="31"/>
      <c r="O28" s="135"/>
      <c r="P28" s="28" t="s">
        <v>687</v>
      </c>
      <c r="Q28" s="31"/>
      <c r="R28" s="30"/>
      <c r="S28" s="28" t="s">
        <v>319</v>
      </c>
      <c r="T28" s="31">
        <v>5.5</v>
      </c>
      <c r="U28" s="29"/>
      <c r="V28" s="28" t="s">
        <v>353</v>
      </c>
      <c r="W28" s="31"/>
      <c r="X28" s="30"/>
    </row>
    <row r="29" spans="1:24" ht="16.5" thickBot="1">
      <c r="A29" s="128" t="s">
        <v>0</v>
      </c>
      <c r="B29" s="138">
        <f>SUM(B2:C20)</f>
        <v>68.5</v>
      </c>
      <c r="C29" s="4"/>
      <c r="D29" s="128" t="s">
        <v>0</v>
      </c>
      <c r="E29" s="139">
        <f>SUM(E2:F20)</f>
        <v>61</v>
      </c>
      <c r="F29" s="4"/>
      <c r="G29" s="2" t="s">
        <v>0</v>
      </c>
      <c r="H29" s="19">
        <f>SUM(H2:I20)</f>
        <v>65.5</v>
      </c>
      <c r="I29" s="4"/>
      <c r="J29" s="2" t="s">
        <v>0</v>
      </c>
      <c r="K29" s="19">
        <f>SUM(K2:K19)+SUM(L2:L19)</f>
        <v>73.5</v>
      </c>
      <c r="L29" s="63"/>
      <c r="M29" s="128" t="s">
        <v>0</v>
      </c>
      <c r="N29" s="143">
        <f>SUM(N2:O19,O20)</f>
        <v>78.5</v>
      </c>
      <c r="O29" s="63"/>
      <c r="P29" s="128" t="s">
        <v>0</v>
      </c>
      <c r="Q29" s="136">
        <f>SUM(Q2:R20)</f>
        <v>64</v>
      </c>
      <c r="R29" s="4"/>
      <c r="S29" s="128" t="s">
        <v>0</v>
      </c>
      <c r="T29" s="136">
        <f>SUM(T2:U20)</f>
        <v>77.5</v>
      </c>
      <c r="U29" s="63"/>
      <c r="V29" s="128" t="s">
        <v>0</v>
      </c>
      <c r="W29" s="136">
        <f>SUM(W2:X20)</f>
        <v>88.5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0</v>
      </c>
      <c r="F30" s="4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2</v>
      </c>
      <c r="L30" s="63"/>
      <c r="M30" s="3" t="s">
        <v>1</v>
      </c>
      <c r="N30" s="1">
        <f>IF(ISERROR(FLOOR(PRODUCT(SUM(N29,-60),1/6),1)),0,FLOOR(PRODUCT(SUM(N29,-60),1/6),1))</f>
        <v>3</v>
      </c>
      <c r="O30" s="63"/>
      <c r="P30" s="3" t="s">
        <v>1</v>
      </c>
      <c r="Q30" s="1">
        <f>IF(ISERROR(FLOOR(PRODUCT(SUM(Q29,-60),1/6),1)),0,FLOOR(PRODUCT(SUM(Q29,-60),1/6),1))</f>
        <v>0</v>
      </c>
      <c r="R30" s="4"/>
      <c r="S30" s="3" t="s">
        <v>1</v>
      </c>
      <c r="T30" s="1">
        <f>IF(ISERROR(FLOOR(PRODUCT(SUM(T29,-60),1/6),1)),0,FLOOR(PRODUCT(SUM(T29,-60),1/6),1))</f>
        <v>2</v>
      </c>
      <c r="U30" s="63"/>
      <c r="V30" s="3" t="s">
        <v>1</v>
      </c>
      <c r="W30" s="1">
        <f>IF(ISERROR(FLOOR(PRODUCT(SUM(W29,-60),1/6),1)),0,FLOOR(PRODUCT(SUM(W29,-60),1/6),1))</f>
        <v>4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P1</f>
        <v>Gente Felice</v>
      </c>
      <c r="B32" s="15">
        <f>Q30</f>
        <v>0</v>
      </c>
      <c r="C32" s="16"/>
      <c r="D32" s="13" t="str">
        <f>A1</f>
        <v>Euskal Herria</v>
      </c>
      <c r="E32" s="14">
        <f>B30</f>
        <v>1</v>
      </c>
      <c r="F32" s="5"/>
      <c r="G32" s="14" t="str">
        <f>J1</f>
        <v>Calzini</v>
      </c>
      <c r="H32" s="15">
        <f>K30</f>
        <v>2</v>
      </c>
      <c r="I32" s="16"/>
      <c r="J32" s="121" t="str">
        <f>V1</f>
        <v>NcT</v>
      </c>
      <c r="K32" s="14">
        <f>W30</f>
        <v>4</v>
      </c>
      <c r="L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M1</f>
        <v>Shooters</v>
      </c>
      <c r="B33" s="14">
        <f>N30</f>
        <v>3</v>
      </c>
      <c r="C33" s="16"/>
      <c r="D33" s="14" t="str">
        <f>D1</f>
        <v>L.S.D.</v>
      </c>
      <c r="E33" s="14">
        <f>E30</f>
        <v>0</v>
      </c>
      <c r="F33" s="5"/>
      <c r="G33" s="14" t="str">
        <f>G1</f>
        <v>Amici di Mohammed</v>
      </c>
      <c r="H33" s="14">
        <f>H30</f>
        <v>0</v>
      </c>
      <c r="I33" s="16"/>
      <c r="J33" s="14" t="str">
        <f>S1</f>
        <v>Forza Silvio</v>
      </c>
      <c r="K33" s="18">
        <f>T30</f>
        <v>2</v>
      </c>
      <c r="L33" s="1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6" ht="12.75">
      <c r="A36" t="s">
        <v>776</v>
      </c>
    </row>
    <row r="37" ht="12.75">
      <c r="A37" t="s">
        <v>778</v>
      </c>
    </row>
  </sheetData>
  <printOptions/>
  <pageMargins left="0.75" right="0.75" top="1" bottom="1" header="0.5" footer="0.5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22"/>
  </sheetPr>
  <dimension ref="A1:X36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18.28125" style="0" customWidth="1"/>
    <col min="4" max="4" width="18.28125" style="0" customWidth="1"/>
    <col min="7" max="7" width="23.57421875" style="0" customWidth="1"/>
    <col min="10" max="10" width="23.71093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Squadre!E32</f>
        <v>Forza Silvio</v>
      </c>
      <c r="E1" s="59"/>
      <c r="F1" s="62"/>
      <c r="G1" s="58" t="str">
        <f>Squadre!I1</f>
        <v>Amici di Mohammed</v>
      </c>
      <c r="H1" s="59"/>
      <c r="I1" s="130"/>
      <c r="J1" s="61" t="str">
        <f>Squadre!I32</f>
        <v>L.S.D.</v>
      </c>
      <c r="K1" s="59"/>
      <c r="L1" s="62"/>
      <c r="M1" s="58" t="str">
        <f>Squadre!A32</f>
        <v>Gente Felice</v>
      </c>
      <c r="N1" s="59"/>
      <c r="O1" s="60"/>
      <c r="P1" s="61" t="str">
        <f>Squadre!E1</f>
        <v>Calzini</v>
      </c>
      <c r="Q1" s="59"/>
      <c r="R1" s="130"/>
      <c r="S1" s="58" t="str">
        <f>Squadre!M1</f>
        <v>Shooters</v>
      </c>
      <c r="T1" s="59"/>
      <c r="U1" s="60"/>
      <c r="V1" s="61" t="str">
        <f>Squadre!M32</f>
        <v>NcT</v>
      </c>
      <c r="W1" s="59"/>
      <c r="X1" s="62"/>
    </row>
    <row r="2" spans="1:24" ht="15.75">
      <c r="A2" s="7" t="s">
        <v>156</v>
      </c>
      <c r="B2" s="12">
        <v>5</v>
      </c>
      <c r="C2" s="8"/>
      <c r="D2" s="7" t="s">
        <v>522</v>
      </c>
      <c r="E2" s="12">
        <v>6</v>
      </c>
      <c r="F2" s="24">
        <v>-1</v>
      </c>
      <c r="G2" s="102" t="s">
        <v>796</v>
      </c>
      <c r="H2" s="12">
        <v>5</v>
      </c>
      <c r="I2" s="131">
        <v>-3</v>
      </c>
      <c r="J2" s="7" t="s">
        <v>408</v>
      </c>
      <c r="K2" s="46">
        <v>6</v>
      </c>
      <c r="L2" s="47"/>
      <c r="M2" s="23" t="s">
        <v>273</v>
      </c>
      <c r="N2" s="12">
        <v>6</v>
      </c>
      <c r="O2" s="8">
        <v>-0.5</v>
      </c>
      <c r="P2" s="106" t="s">
        <v>198</v>
      </c>
      <c r="Q2" s="203"/>
      <c r="R2" s="217"/>
      <c r="S2" s="23" t="s">
        <v>783</v>
      </c>
      <c r="T2" s="46">
        <v>6</v>
      </c>
      <c r="U2" s="51">
        <v>-2</v>
      </c>
      <c r="V2" s="7" t="s">
        <v>445</v>
      </c>
      <c r="W2" s="12">
        <v>5.5</v>
      </c>
      <c r="X2" s="24">
        <v>-1</v>
      </c>
    </row>
    <row r="3" spans="1:24" ht="15.75">
      <c r="A3" s="7"/>
      <c r="B3" s="12"/>
      <c r="C3" s="8"/>
      <c r="D3" s="7"/>
      <c r="E3" s="12"/>
      <c r="F3" s="24"/>
      <c r="G3" s="102"/>
      <c r="H3" s="12"/>
      <c r="I3" s="131"/>
      <c r="J3" s="7"/>
      <c r="K3" s="46"/>
      <c r="L3" s="47"/>
      <c r="M3" s="23"/>
      <c r="N3" s="12"/>
      <c r="O3" s="8"/>
      <c r="P3" s="7"/>
      <c r="Q3" s="12"/>
      <c r="R3" s="131"/>
      <c r="S3" s="23"/>
      <c r="T3" s="46"/>
      <c r="U3" s="51"/>
      <c r="V3" s="7"/>
      <c r="W3" s="12"/>
      <c r="X3" s="24"/>
    </row>
    <row r="4" spans="1:24" ht="15.75">
      <c r="A4" s="106" t="s">
        <v>169</v>
      </c>
      <c r="B4" s="203"/>
      <c r="C4" s="204"/>
      <c r="D4" s="106" t="s">
        <v>465</v>
      </c>
      <c r="E4" s="203"/>
      <c r="F4" s="216"/>
      <c r="G4" s="102" t="s">
        <v>773</v>
      </c>
      <c r="H4" s="12">
        <v>5</v>
      </c>
      <c r="I4" s="131"/>
      <c r="J4" s="7" t="s">
        <v>708</v>
      </c>
      <c r="K4" s="46">
        <v>6</v>
      </c>
      <c r="L4" s="47"/>
      <c r="M4" s="23" t="s">
        <v>274</v>
      </c>
      <c r="N4" s="12">
        <v>6</v>
      </c>
      <c r="O4" s="8"/>
      <c r="P4" s="7" t="s">
        <v>202</v>
      </c>
      <c r="Q4" s="12">
        <v>7</v>
      </c>
      <c r="R4" s="131">
        <v>4</v>
      </c>
      <c r="S4" s="23" t="s">
        <v>784</v>
      </c>
      <c r="T4" s="46">
        <v>5</v>
      </c>
      <c r="U4" s="51"/>
      <c r="V4" s="7" t="s">
        <v>507</v>
      </c>
      <c r="W4" s="12">
        <v>7</v>
      </c>
      <c r="X4" s="24">
        <v>2.5</v>
      </c>
    </row>
    <row r="5" spans="1:24" ht="15.75">
      <c r="A5" s="7" t="s">
        <v>166</v>
      </c>
      <c r="B5" s="12">
        <v>6</v>
      </c>
      <c r="C5" s="8"/>
      <c r="D5" s="106" t="s">
        <v>466</v>
      </c>
      <c r="E5" s="203"/>
      <c r="F5" s="216"/>
      <c r="G5" s="102" t="s">
        <v>518</v>
      </c>
      <c r="H5" s="12">
        <v>5.5</v>
      </c>
      <c r="I5" s="131"/>
      <c r="J5" s="7" t="s">
        <v>399</v>
      </c>
      <c r="K5" s="46">
        <v>6</v>
      </c>
      <c r="L5" s="47">
        <v>-0.5</v>
      </c>
      <c r="M5" s="23" t="s">
        <v>279</v>
      </c>
      <c r="N5" s="12">
        <v>6.5</v>
      </c>
      <c r="O5" s="8"/>
      <c r="P5" s="7" t="s">
        <v>305</v>
      </c>
      <c r="Q5" s="12">
        <v>6.5</v>
      </c>
      <c r="R5" s="131"/>
      <c r="S5" s="23" t="s">
        <v>785</v>
      </c>
      <c r="T5" s="46">
        <v>6</v>
      </c>
      <c r="U5" s="51">
        <v>-0.5</v>
      </c>
      <c r="V5" s="7" t="s">
        <v>782</v>
      </c>
      <c r="W5" s="12">
        <v>6</v>
      </c>
      <c r="X5" s="24"/>
    </row>
    <row r="6" spans="1:24" ht="15.75">
      <c r="A6" s="7" t="s">
        <v>668</v>
      </c>
      <c r="B6" s="12">
        <v>6.5</v>
      </c>
      <c r="C6" s="8">
        <v>-0.5</v>
      </c>
      <c r="D6" s="106" t="s">
        <v>475</v>
      </c>
      <c r="E6" s="203"/>
      <c r="F6" s="216"/>
      <c r="G6" s="102" t="s">
        <v>797</v>
      </c>
      <c r="H6" s="12">
        <v>6.5</v>
      </c>
      <c r="I6" s="131">
        <v>3</v>
      </c>
      <c r="J6" s="7" t="s">
        <v>398</v>
      </c>
      <c r="K6" s="46">
        <v>6</v>
      </c>
      <c r="L6" s="47">
        <v>-0.5</v>
      </c>
      <c r="M6" s="23" t="s">
        <v>276</v>
      </c>
      <c r="N6" s="12">
        <v>6.5</v>
      </c>
      <c r="O6" s="8"/>
      <c r="P6" s="7" t="s">
        <v>569</v>
      </c>
      <c r="Q6" s="12">
        <v>6.5</v>
      </c>
      <c r="R6" s="131"/>
      <c r="S6" s="107" t="s">
        <v>786</v>
      </c>
      <c r="T6" s="201"/>
      <c r="U6" s="205"/>
      <c r="V6" s="7" t="s">
        <v>450</v>
      </c>
      <c r="W6" s="12">
        <v>7</v>
      </c>
      <c r="X6" s="24">
        <v>3</v>
      </c>
    </row>
    <row r="7" spans="1:24" ht="15.75">
      <c r="A7" s="7"/>
      <c r="B7" s="12"/>
      <c r="C7" s="8"/>
      <c r="D7" s="7"/>
      <c r="E7" s="12"/>
      <c r="F7" s="24"/>
      <c r="G7" s="102"/>
      <c r="H7" s="12"/>
      <c r="I7" s="131"/>
      <c r="J7" s="7" t="s">
        <v>409</v>
      </c>
      <c r="K7" s="46">
        <v>6</v>
      </c>
      <c r="L7" s="47">
        <v>-0.5</v>
      </c>
      <c r="M7" s="23"/>
      <c r="N7" s="12"/>
      <c r="O7" s="8"/>
      <c r="P7" s="7"/>
      <c r="Q7" s="12"/>
      <c r="R7" s="131"/>
      <c r="S7" s="23" t="s">
        <v>787</v>
      </c>
      <c r="T7" s="46">
        <v>6.5</v>
      </c>
      <c r="U7" s="51"/>
      <c r="V7" s="7" t="s">
        <v>638</v>
      </c>
      <c r="W7" s="12">
        <v>6</v>
      </c>
      <c r="X7" s="24">
        <v>-0.5</v>
      </c>
    </row>
    <row r="8" spans="1:24" ht="15.75">
      <c r="A8" s="7" t="s">
        <v>181</v>
      </c>
      <c r="B8" s="12">
        <v>7.5</v>
      </c>
      <c r="C8" s="8"/>
      <c r="D8" s="7" t="s">
        <v>469</v>
      </c>
      <c r="E8" s="12">
        <v>6</v>
      </c>
      <c r="F8" s="24"/>
      <c r="G8" s="102" t="s">
        <v>798</v>
      </c>
      <c r="H8" s="12">
        <v>5.5</v>
      </c>
      <c r="I8" s="131"/>
      <c r="J8" s="7"/>
      <c r="K8" s="46"/>
      <c r="L8" s="47"/>
      <c r="M8" s="23" t="s">
        <v>239</v>
      </c>
      <c r="N8" s="12">
        <v>6</v>
      </c>
      <c r="O8" s="8"/>
      <c r="P8" s="7" t="s">
        <v>489</v>
      </c>
      <c r="Q8" s="12">
        <v>6.5</v>
      </c>
      <c r="R8" s="131">
        <v>-0.5</v>
      </c>
      <c r="S8" s="23"/>
      <c r="T8" s="46"/>
      <c r="U8" s="51"/>
      <c r="V8" s="7"/>
      <c r="W8" s="12"/>
      <c r="X8" s="24"/>
    </row>
    <row r="9" spans="1:24" ht="15.75">
      <c r="A9" s="7" t="s">
        <v>732</v>
      </c>
      <c r="B9" s="12">
        <v>5.5</v>
      </c>
      <c r="C9" s="8">
        <v>-1</v>
      </c>
      <c r="D9" s="7" t="s">
        <v>503</v>
      </c>
      <c r="E9" s="12">
        <v>6</v>
      </c>
      <c r="F9" s="24"/>
      <c r="G9" s="102" t="s">
        <v>799</v>
      </c>
      <c r="H9" s="12">
        <v>6</v>
      </c>
      <c r="I9" s="131">
        <v>-0.5</v>
      </c>
      <c r="J9" s="7" t="s">
        <v>709</v>
      </c>
      <c r="K9" s="46">
        <v>7.5</v>
      </c>
      <c r="L9" s="47"/>
      <c r="M9" s="23" t="s">
        <v>287</v>
      </c>
      <c r="N9" s="12">
        <v>6.5</v>
      </c>
      <c r="O9" s="8">
        <v>-0.5</v>
      </c>
      <c r="P9" s="7" t="s">
        <v>639</v>
      </c>
      <c r="Q9" s="12">
        <v>6</v>
      </c>
      <c r="R9" s="131"/>
      <c r="S9" s="23" t="s">
        <v>788</v>
      </c>
      <c r="T9" s="46">
        <v>6</v>
      </c>
      <c r="U9" s="51"/>
      <c r="V9" s="7" t="s">
        <v>596</v>
      </c>
      <c r="W9" s="12">
        <v>6.5</v>
      </c>
      <c r="X9" s="24"/>
    </row>
    <row r="10" spans="1:24" ht="15.75">
      <c r="A10" s="7" t="s">
        <v>179</v>
      </c>
      <c r="B10" s="12">
        <v>7</v>
      </c>
      <c r="C10" s="8">
        <v>5.5</v>
      </c>
      <c r="D10" s="7" t="s">
        <v>492</v>
      </c>
      <c r="E10" s="12">
        <v>7</v>
      </c>
      <c r="F10" s="24">
        <v>3</v>
      </c>
      <c r="G10" s="102" t="s">
        <v>561</v>
      </c>
      <c r="H10" s="12">
        <v>6</v>
      </c>
      <c r="I10" s="131"/>
      <c r="J10" s="7" t="s">
        <v>498</v>
      </c>
      <c r="K10" s="46">
        <v>6.5</v>
      </c>
      <c r="L10" s="47"/>
      <c r="M10" s="23" t="s">
        <v>285</v>
      </c>
      <c r="N10" s="12">
        <v>6</v>
      </c>
      <c r="O10" s="8"/>
      <c r="P10" s="7" t="s">
        <v>214</v>
      </c>
      <c r="Q10" s="12">
        <v>7</v>
      </c>
      <c r="R10" s="131"/>
      <c r="S10" s="23" t="s">
        <v>789</v>
      </c>
      <c r="T10" s="46">
        <v>4.5</v>
      </c>
      <c r="U10" s="51"/>
      <c r="V10" s="7" t="s">
        <v>441</v>
      </c>
      <c r="W10" s="12">
        <v>6.5</v>
      </c>
      <c r="X10" s="24"/>
    </row>
    <row r="11" spans="1:24" ht="15.75">
      <c r="A11" s="7" t="s">
        <v>177</v>
      </c>
      <c r="B11" s="12">
        <v>5.5</v>
      </c>
      <c r="C11" s="8"/>
      <c r="D11" s="7" t="s">
        <v>723</v>
      </c>
      <c r="E11" s="12">
        <v>6</v>
      </c>
      <c r="F11" s="24"/>
      <c r="G11" s="102" t="s">
        <v>800</v>
      </c>
      <c r="H11" s="12">
        <v>5</v>
      </c>
      <c r="I11" s="131"/>
      <c r="J11" s="7" t="s">
        <v>402</v>
      </c>
      <c r="K11" s="46">
        <v>5</v>
      </c>
      <c r="L11" s="47"/>
      <c r="M11" s="23" t="s">
        <v>283</v>
      </c>
      <c r="N11" s="12">
        <v>7</v>
      </c>
      <c r="O11" s="8">
        <v>2.5</v>
      </c>
      <c r="P11" s="7" t="s">
        <v>212</v>
      </c>
      <c r="Q11" s="12">
        <v>7.5</v>
      </c>
      <c r="R11" s="131">
        <v>6</v>
      </c>
      <c r="S11" s="23" t="s">
        <v>790</v>
      </c>
      <c r="T11" s="46">
        <v>5</v>
      </c>
      <c r="U11" s="51"/>
      <c r="V11" s="7" t="s">
        <v>508</v>
      </c>
      <c r="W11" s="12">
        <v>5.5</v>
      </c>
      <c r="X11" s="24"/>
    </row>
    <row r="12" spans="1:24" ht="15.75">
      <c r="A12" s="7"/>
      <c r="B12" s="12"/>
      <c r="C12" s="8"/>
      <c r="D12" s="7"/>
      <c r="E12" s="12"/>
      <c r="F12" s="24"/>
      <c r="G12" s="102"/>
      <c r="H12" s="12"/>
      <c r="I12" s="131"/>
      <c r="J12" s="7" t="s">
        <v>404</v>
      </c>
      <c r="K12" s="46">
        <v>5.5</v>
      </c>
      <c r="L12" s="47"/>
      <c r="M12" s="23"/>
      <c r="N12" s="12"/>
      <c r="O12" s="8"/>
      <c r="P12" s="7"/>
      <c r="Q12" s="12"/>
      <c r="R12" s="131"/>
      <c r="S12" s="23" t="s">
        <v>791</v>
      </c>
      <c r="T12" s="46">
        <v>5</v>
      </c>
      <c r="U12" s="51"/>
      <c r="V12" s="7" t="s">
        <v>439</v>
      </c>
      <c r="W12" s="12">
        <v>6.5</v>
      </c>
      <c r="X12" s="24">
        <v>3</v>
      </c>
    </row>
    <row r="13" spans="1:24" ht="15.75">
      <c r="A13" s="106" t="s">
        <v>245</v>
      </c>
      <c r="B13" s="203"/>
      <c r="C13" s="204"/>
      <c r="D13" s="7" t="s">
        <v>471</v>
      </c>
      <c r="E13" s="12">
        <v>6</v>
      </c>
      <c r="F13" s="24">
        <v>-0.5</v>
      </c>
      <c r="G13" s="102" t="s">
        <v>801</v>
      </c>
      <c r="H13" s="12">
        <v>6</v>
      </c>
      <c r="I13" s="131"/>
      <c r="J13" s="7"/>
      <c r="K13" s="46"/>
      <c r="L13" s="47"/>
      <c r="M13" s="23" t="s">
        <v>810</v>
      </c>
      <c r="N13" s="12">
        <v>5.5</v>
      </c>
      <c r="O13" s="8"/>
      <c r="P13" s="7" t="s">
        <v>454</v>
      </c>
      <c r="Q13" s="12">
        <v>6.5</v>
      </c>
      <c r="R13" s="131">
        <v>2.5</v>
      </c>
      <c r="S13" s="23"/>
      <c r="T13" s="46"/>
      <c r="U13" s="51"/>
      <c r="V13" s="7"/>
      <c r="W13" s="12"/>
      <c r="X13" s="24"/>
    </row>
    <row r="14" spans="1:24" ht="15.75">
      <c r="A14" s="7" t="s">
        <v>187</v>
      </c>
      <c r="B14" s="12">
        <v>5.5</v>
      </c>
      <c r="C14" s="8">
        <v>-3</v>
      </c>
      <c r="D14" s="7" t="s">
        <v>523</v>
      </c>
      <c r="E14" s="12">
        <v>7</v>
      </c>
      <c r="F14" s="24">
        <v>3</v>
      </c>
      <c r="G14" s="102" t="s">
        <v>517</v>
      </c>
      <c r="H14" s="12">
        <v>6.5</v>
      </c>
      <c r="I14" s="131">
        <v>-1</v>
      </c>
      <c r="J14" s="106" t="s">
        <v>413</v>
      </c>
      <c r="K14" s="201"/>
      <c r="L14" s="202"/>
      <c r="M14" s="23" t="s">
        <v>811</v>
      </c>
      <c r="N14" s="12">
        <v>6.5</v>
      </c>
      <c r="O14" s="8">
        <v>3</v>
      </c>
      <c r="P14" s="7" t="s">
        <v>562</v>
      </c>
      <c r="Q14" s="12">
        <v>6</v>
      </c>
      <c r="R14" s="131"/>
      <c r="S14" s="23" t="s">
        <v>792</v>
      </c>
      <c r="T14" s="46">
        <v>7</v>
      </c>
      <c r="U14" s="51">
        <v>3</v>
      </c>
      <c r="V14" s="7" t="s">
        <v>714</v>
      </c>
      <c r="W14" s="12">
        <v>6.5</v>
      </c>
      <c r="X14" s="24"/>
    </row>
    <row r="15" spans="1:24" ht="15.75">
      <c r="A15" s="7" t="s">
        <v>191</v>
      </c>
      <c r="B15" s="12">
        <v>5</v>
      </c>
      <c r="C15" s="8"/>
      <c r="D15" s="7" t="s">
        <v>766</v>
      </c>
      <c r="E15" s="12">
        <v>6.5</v>
      </c>
      <c r="F15" s="24">
        <v>3</v>
      </c>
      <c r="G15" s="125" t="s">
        <v>802</v>
      </c>
      <c r="H15" s="203"/>
      <c r="I15" s="217"/>
      <c r="J15" s="106" t="s">
        <v>511</v>
      </c>
      <c r="K15" s="201"/>
      <c r="L15" s="202"/>
      <c r="M15" s="23" t="s">
        <v>812</v>
      </c>
      <c r="N15" s="12">
        <v>7</v>
      </c>
      <c r="O15" s="8">
        <v>3</v>
      </c>
      <c r="P15" s="7" t="s">
        <v>453</v>
      </c>
      <c r="Q15" s="12">
        <v>6.5</v>
      </c>
      <c r="R15" s="131">
        <v>4</v>
      </c>
      <c r="S15" s="107" t="s">
        <v>793</v>
      </c>
      <c r="T15" s="201"/>
      <c r="U15" s="205"/>
      <c r="V15" s="7" t="s">
        <v>446</v>
      </c>
      <c r="W15" s="12">
        <v>5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14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132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 t="s">
        <v>733</v>
      </c>
      <c r="B17" s="37">
        <v>5</v>
      </c>
      <c r="C17" s="38">
        <v>-0.5</v>
      </c>
      <c r="D17" s="39" t="s">
        <v>734</v>
      </c>
      <c r="E17" s="37">
        <v>5</v>
      </c>
      <c r="F17" s="40">
        <v>-1</v>
      </c>
      <c r="G17" s="105" t="s">
        <v>684</v>
      </c>
      <c r="H17" s="37">
        <v>5.5</v>
      </c>
      <c r="I17" s="133"/>
      <c r="J17" s="39" t="s">
        <v>342</v>
      </c>
      <c r="K17" s="49">
        <v>5.5</v>
      </c>
      <c r="L17" s="50"/>
      <c r="M17" s="36"/>
      <c r="N17" s="37"/>
      <c r="O17" s="38"/>
      <c r="P17" s="39" t="s">
        <v>196</v>
      </c>
      <c r="Q17" s="37">
        <v>6</v>
      </c>
      <c r="R17" s="133">
        <v>-1</v>
      </c>
      <c r="S17" s="36" t="s">
        <v>256</v>
      </c>
      <c r="T17" s="37">
        <v>6</v>
      </c>
      <c r="U17" s="38">
        <v>-0.5</v>
      </c>
      <c r="V17" s="39"/>
      <c r="W17" s="37"/>
      <c r="X17" s="40"/>
    </row>
    <row r="18" spans="1:24" ht="15.75">
      <c r="A18" s="36" t="s">
        <v>623</v>
      </c>
      <c r="B18" s="37">
        <v>5.5</v>
      </c>
      <c r="C18" s="38">
        <v>-0.5</v>
      </c>
      <c r="D18" s="39" t="s">
        <v>301</v>
      </c>
      <c r="E18" s="37">
        <v>6</v>
      </c>
      <c r="F18" s="40"/>
      <c r="G18" s="105"/>
      <c r="H18" s="37"/>
      <c r="I18" s="133"/>
      <c r="J18" s="39" t="s">
        <v>341</v>
      </c>
      <c r="K18" s="49">
        <v>6</v>
      </c>
      <c r="L18" s="50">
        <v>3</v>
      </c>
      <c r="M18" s="36"/>
      <c r="N18" s="37"/>
      <c r="O18" s="38"/>
      <c r="P18" s="39"/>
      <c r="Q18" s="37"/>
      <c r="R18" s="133"/>
      <c r="S18" s="36" t="s">
        <v>591</v>
      </c>
      <c r="T18" s="49">
        <v>5</v>
      </c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133"/>
      <c r="J19" s="39"/>
      <c r="K19" s="49"/>
      <c r="L19" s="50"/>
      <c r="M19" s="36"/>
      <c r="N19" s="37"/>
      <c r="O19" s="38"/>
      <c r="P19" s="39"/>
      <c r="Q19" s="37"/>
      <c r="R19" s="133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11" t="s">
        <v>631</v>
      </c>
      <c r="K20" s="109">
        <f>AVERAGE(K2,K4,K5,K6)</f>
        <v>6</v>
      </c>
      <c r="L20" s="112">
        <v>1</v>
      </c>
      <c r="M20" s="111"/>
      <c r="N20" s="115"/>
      <c r="O20" s="117"/>
      <c r="P20" s="111"/>
      <c r="Q20" s="115"/>
      <c r="R20" s="116"/>
      <c r="S20" s="111" t="s">
        <v>631</v>
      </c>
      <c r="T20" s="109">
        <f>AVERAGE(T2,T5,T7,T17)</f>
        <v>6.125</v>
      </c>
      <c r="U20" s="110">
        <v>1</v>
      </c>
      <c r="V20" s="111" t="s">
        <v>631</v>
      </c>
      <c r="W20" s="109">
        <f>AVERAGE(W2,W4,W6,W5)</f>
        <v>6.375</v>
      </c>
      <c r="X20" s="112">
        <v>1</v>
      </c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11"/>
      <c r="K21" s="109"/>
      <c r="L21" s="112"/>
      <c r="M21" s="111"/>
      <c r="N21" s="115"/>
      <c r="O21" s="117"/>
      <c r="P21" s="111"/>
      <c r="Q21" s="115"/>
      <c r="R21" s="116"/>
      <c r="S21" s="111"/>
      <c r="T21" s="109"/>
      <c r="U21" s="109"/>
      <c r="V21" s="111"/>
      <c r="W21" s="109"/>
      <c r="X21" s="147"/>
    </row>
    <row r="22" spans="1:24" ht="12.75">
      <c r="A22" s="26" t="s">
        <v>158</v>
      </c>
      <c r="B22" s="196"/>
      <c r="C22" s="197"/>
      <c r="D22" s="11" t="s">
        <v>724</v>
      </c>
      <c r="E22" s="10"/>
      <c r="F22" s="25"/>
      <c r="G22" s="103" t="s">
        <v>803</v>
      </c>
      <c r="H22" s="196"/>
      <c r="I22" s="218"/>
      <c r="J22" s="11" t="s">
        <v>397</v>
      </c>
      <c r="K22" s="54"/>
      <c r="L22" s="126"/>
      <c r="M22" s="26" t="s">
        <v>271</v>
      </c>
      <c r="N22" s="10"/>
      <c r="O22" s="9"/>
      <c r="P22" s="11" t="s">
        <v>196</v>
      </c>
      <c r="Q22" s="10">
        <v>6</v>
      </c>
      <c r="R22" s="134"/>
      <c r="S22" s="26" t="s">
        <v>794</v>
      </c>
      <c r="T22" s="10"/>
      <c r="U22" s="9"/>
      <c r="V22" s="11" t="s">
        <v>434</v>
      </c>
      <c r="W22" s="10"/>
      <c r="X22" s="25"/>
    </row>
    <row r="23" spans="1:24" ht="12.75">
      <c r="A23" s="26" t="s">
        <v>623</v>
      </c>
      <c r="B23" s="10">
        <v>5.5</v>
      </c>
      <c r="C23" s="9">
        <v>-0.5</v>
      </c>
      <c r="D23" s="11" t="s">
        <v>729</v>
      </c>
      <c r="E23" s="10">
        <v>5</v>
      </c>
      <c r="F23" s="25">
        <v>-1</v>
      </c>
      <c r="G23" s="103" t="s">
        <v>804</v>
      </c>
      <c r="H23" s="10">
        <v>5.5</v>
      </c>
      <c r="I23" s="134"/>
      <c r="J23" s="11" t="s">
        <v>405</v>
      </c>
      <c r="K23" s="54">
        <v>5.5</v>
      </c>
      <c r="L23" s="126"/>
      <c r="M23" s="26" t="s">
        <v>278</v>
      </c>
      <c r="N23" s="10"/>
      <c r="O23" s="9"/>
      <c r="P23" s="11" t="s">
        <v>317</v>
      </c>
      <c r="Q23" s="10"/>
      <c r="R23" s="134"/>
      <c r="S23" s="26" t="s">
        <v>506</v>
      </c>
      <c r="T23" s="10">
        <v>5</v>
      </c>
      <c r="U23" s="9"/>
      <c r="V23" s="11" t="s">
        <v>713</v>
      </c>
      <c r="W23" s="196"/>
      <c r="X23" s="206"/>
    </row>
    <row r="24" spans="1:24" ht="12.75">
      <c r="A24" s="26" t="s">
        <v>733</v>
      </c>
      <c r="B24" s="10">
        <v>5</v>
      </c>
      <c r="C24" s="9">
        <v>-0.5</v>
      </c>
      <c r="D24" s="11" t="s">
        <v>563</v>
      </c>
      <c r="E24" s="10">
        <v>6</v>
      </c>
      <c r="F24" s="25"/>
      <c r="G24" s="103" t="s">
        <v>805</v>
      </c>
      <c r="H24" s="10"/>
      <c r="I24" s="134"/>
      <c r="J24" s="11" t="s">
        <v>407</v>
      </c>
      <c r="K24" s="54">
        <v>6</v>
      </c>
      <c r="L24" s="126">
        <v>3</v>
      </c>
      <c r="M24" s="26" t="s">
        <v>686</v>
      </c>
      <c r="N24" s="10"/>
      <c r="O24" s="9"/>
      <c r="P24" s="11" t="s">
        <v>490</v>
      </c>
      <c r="Q24" s="10"/>
      <c r="R24" s="134"/>
      <c r="S24" s="26" t="s">
        <v>427</v>
      </c>
      <c r="T24" s="10"/>
      <c r="U24" s="9"/>
      <c r="V24" s="11" t="s">
        <v>389</v>
      </c>
      <c r="W24" s="10"/>
      <c r="X24" s="25"/>
    </row>
    <row r="25" spans="1:24" ht="12.75">
      <c r="A25" s="26" t="s">
        <v>667</v>
      </c>
      <c r="B25" s="10"/>
      <c r="C25" s="9"/>
      <c r="D25" s="11" t="s">
        <v>307</v>
      </c>
      <c r="E25" s="10"/>
      <c r="F25" s="25"/>
      <c r="G25" s="103" t="s">
        <v>806</v>
      </c>
      <c r="H25" s="10"/>
      <c r="I25" s="134"/>
      <c r="J25" s="11" t="s">
        <v>411</v>
      </c>
      <c r="K25" s="54"/>
      <c r="L25" s="126"/>
      <c r="M25" s="26" t="s">
        <v>282</v>
      </c>
      <c r="N25" s="10"/>
      <c r="O25" s="9"/>
      <c r="P25" s="11" t="s">
        <v>211</v>
      </c>
      <c r="Q25" s="10"/>
      <c r="R25" s="134"/>
      <c r="S25" s="26" t="s">
        <v>421</v>
      </c>
      <c r="T25" s="10"/>
      <c r="U25" s="9"/>
      <c r="V25" s="11" t="s">
        <v>438</v>
      </c>
      <c r="W25" s="10"/>
      <c r="X25" s="25"/>
    </row>
    <row r="26" spans="1:24" ht="12.75">
      <c r="A26" s="26" t="s">
        <v>172</v>
      </c>
      <c r="B26" s="10"/>
      <c r="C26" s="9"/>
      <c r="D26" s="11" t="s">
        <v>308</v>
      </c>
      <c r="E26" s="10"/>
      <c r="F26" s="25"/>
      <c r="G26" s="103" t="s">
        <v>807</v>
      </c>
      <c r="H26" s="10"/>
      <c r="I26" s="134"/>
      <c r="J26" s="11" t="s">
        <v>403</v>
      </c>
      <c r="K26" s="54"/>
      <c r="L26" s="126"/>
      <c r="M26" s="26" t="s">
        <v>268</v>
      </c>
      <c r="N26" s="10"/>
      <c r="O26" s="9"/>
      <c r="P26" s="11" t="s">
        <v>213</v>
      </c>
      <c r="Q26" s="10"/>
      <c r="R26" s="134"/>
      <c r="S26" s="26" t="s">
        <v>430</v>
      </c>
      <c r="T26" s="10"/>
      <c r="U26" s="9"/>
      <c r="V26" s="11" t="s">
        <v>712</v>
      </c>
      <c r="W26" s="10"/>
      <c r="X26" s="25"/>
    </row>
    <row r="27" spans="1:24" ht="12.75">
      <c r="A27" s="26" t="s">
        <v>671</v>
      </c>
      <c r="B27" s="10"/>
      <c r="C27" s="9"/>
      <c r="D27" s="11" t="s">
        <v>320</v>
      </c>
      <c r="E27" s="10"/>
      <c r="F27" s="25"/>
      <c r="G27" s="103" t="s">
        <v>808</v>
      </c>
      <c r="H27" s="10"/>
      <c r="I27" s="134"/>
      <c r="J27" s="11" t="s">
        <v>560</v>
      </c>
      <c r="K27" s="54"/>
      <c r="L27" s="126"/>
      <c r="M27" s="26" t="s">
        <v>688</v>
      </c>
      <c r="N27" s="10"/>
      <c r="O27" s="9"/>
      <c r="P27" s="11" t="s">
        <v>204</v>
      </c>
      <c r="Q27" s="10"/>
      <c r="R27" s="134"/>
      <c r="S27" s="26" t="s">
        <v>504</v>
      </c>
      <c r="T27" s="10">
        <v>6</v>
      </c>
      <c r="U27" s="9">
        <v>-0.5</v>
      </c>
      <c r="V27" s="11" t="s">
        <v>437</v>
      </c>
      <c r="W27" s="10">
        <v>5.5</v>
      </c>
      <c r="X27" s="25"/>
    </row>
    <row r="28" spans="1:24" ht="13.5" thickBot="1">
      <c r="A28" s="27" t="s">
        <v>171</v>
      </c>
      <c r="B28" s="31"/>
      <c r="C28" s="29"/>
      <c r="D28" s="28" t="s">
        <v>319</v>
      </c>
      <c r="E28" s="31"/>
      <c r="F28" s="30"/>
      <c r="G28" s="104" t="s">
        <v>809</v>
      </c>
      <c r="H28" s="31">
        <v>6</v>
      </c>
      <c r="I28" s="135"/>
      <c r="J28" s="28" t="s">
        <v>795</v>
      </c>
      <c r="K28" s="56"/>
      <c r="L28" s="127"/>
      <c r="M28" s="27" t="s">
        <v>687</v>
      </c>
      <c r="N28" s="31"/>
      <c r="O28" s="29"/>
      <c r="P28" s="31" t="s">
        <v>488</v>
      </c>
      <c r="Q28" s="31"/>
      <c r="R28" s="135"/>
      <c r="S28" s="26" t="s">
        <v>432</v>
      </c>
      <c r="T28" s="31"/>
      <c r="U28" s="29"/>
      <c r="V28" s="28" t="s">
        <v>603</v>
      </c>
      <c r="W28" s="31"/>
      <c r="X28" s="30"/>
    </row>
    <row r="29" spans="1:24" ht="16.5" thickBot="1">
      <c r="A29" s="2" t="s">
        <v>813</v>
      </c>
      <c r="B29" s="1">
        <f>SUM(B2:C20)</f>
        <v>64</v>
      </c>
      <c r="C29" s="4"/>
      <c r="D29" s="2" t="s">
        <v>0</v>
      </c>
      <c r="E29" s="19">
        <f>SUM(E2:F20)</f>
        <v>68</v>
      </c>
      <c r="F29" s="63"/>
      <c r="G29" s="128" t="s">
        <v>0</v>
      </c>
      <c r="H29" s="136">
        <f>SUM(H2:I20)</f>
        <v>61</v>
      </c>
      <c r="I29" s="4"/>
      <c r="J29" s="128" t="s">
        <v>0</v>
      </c>
      <c r="K29" s="139">
        <f>SUM(K2:L19,L20)</f>
        <v>68.5</v>
      </c>
      <c r="L29" s="4"/>
      <c r="M29" s="2" t="s">
        <v>0</v>
      </c>
      <c r="N29" s="19">
        <f>SUM(N2:O20)</f>
        <v>77</v>
      </c>
      <c r="O29" s="4"/>
      <c r="P29" s="2" t="s">
        <v>0</v>
      </c>
      <c r="Q29" s="19">
        <f>SUM(Q2:R20)</f>
        <v>87</v>
      </c>
      <c r="R29" s="63"/>
      <c r="S29" s="128" t="s">
        <v>0</v>
      </c>
      <c r="T29" s="143">
        <f>SUM(T2:U19,U20)</f>
        <v>63</v>
      </c>
      <c r="U29" s="63"/>
      <c r="V29" s="128" t="s">
        <v>0</v>
      </c>
      <c r="W29" s="136">
        <f>SUM(W2:X19,X20)</f>
        <v>76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1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4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Forza Silvio</v>
      </c>
      <c r="B32" s="14">
        <f>E30</f>
        <v>1</v>
      </c>
      <c r="C32" s="16"/>
      <c r="D32" s="14" t="str">
        <f>M1</f>
        <v>Gente Felice</v>
      </c>
      <c r="E32" s="15">
        <f>N30</f>
        <v>2</v>
      </c>
      <c r="F32" s="5"/>
      <c r="G32" s="14" t="str">
        <f>S1</f>
        <v>Shooters</v>
      </c>
      <c r="H32" s="14">
        <f>T30</f>
        <v>0</v>
      </c>
      <c r="I32" s="16"/>
      <c r="J32" s="14" t="str">
        <f>J1</f>
        <v>L.S.D.</v>
      </c>
      <c r="K32" s="15">
        <f>K30</f>
        <v>1</v>
      </c>
      <c r="L32" s="5"/>
      <c r="M32" s="5"/>
      <c r="N32" s="5"/>
      <c r="O32" s="5"/>
      <c r="P32" s="5"/>
      <c r="Q32" s="5"/>
      <c r="R32" s="16"/>
      <c r="S32" s="5"/>
      <c r="T32" s="5"/>
      <c r="U32" s="5"/>
      <c r="V32" s="5"/>
      <c r="W32" s="5"/>
      <c r="X32" s="5"/>
    </row>
    <row r="33" spans="1:24" ht="16.5" thickBot="1">
      <c r="A33" s="14" t="str">
        <f>A1</f>
        <v>Euskal Herria</v>
      </c>
      <c r="B33" s="18">
        <f>B30</f>
        <v>0</v>
      </c>
      <c r="C33" s="16"/>
      <c r="D33" s="17" t="str">
        <f>P1</f>
        <v>Calzini</v>
      </c>
      <c r="E33" s="14">
        <f>Q30</f>
        <v>4</v>
      </c>
      <c r="F33" s="5"/>
      <c r="G33" s="17" t="str">
        <f>V1</f>
        <v>NcT</v>
      </c>
      <c r="H33" s="14">
        <f>W30</f>
        <v>2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5"/>
      <c r="P33" s="5"/>
      <c r="Q33" s="5"/>
      <c r="R33" s="16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6"/>
      <c r="T34" s="5"/>
      <c r="U34" s="5"/>
      <c r="V34" s="5"/>
      <c r="W34" s="5"/>
      <c r="X34" s="5"/>
    </row>
    <row r="36" ht="12.75">
      <c r="A36" t="s">
        <v>814</v>
      </c>
    </row>
  </sheetData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22"/>
  </sheetPr>
  <dimension ref="A1:X34"/>
  <sheetViews>
    <sheetView zoomScale="75" zoomScaleNormal="75" workbookViewId="0" topLeftCell="K1">
      <selection activeCell="J22" sqref="J22:J28"/>
    </sheetView>
  </sheetViews>
  <sheetFormatPr defaultColWidth="9.140625" defaultRowHeight="12.75"/>
  <cols>
    <col min="1" max="1" width="18.140625" style="0" customWidth="1"/>
    <col min="4" max="4" width="18.421875" style="0" customWidth="1"/>
    <col min="7" max="7" width="18.8515625" style="0" customWidth="1"/>
    <col min="10" max="10" width="24.00390625" style="0" customWidth="1"/>
    <col min="13" max="13" width="18.421875" style="0" customWidth="1"/>
    <col min="16" max="16" width="18.28125" style="0" customWidth="1"/>
    <col min="19" max="19" width="18.28125" style="0" customWidth="1"/>
    <col min="21" max="21" width="10.140625" style="0" customWidth="1"/>
    <col min="22" max="22" width="23.1406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Squadre!M32</f>
        <v>NcT</v>
      </c>
      <c r="E1" s="59"/>
      <c r="F1" s="62"/>
      <c r="G1" s="58" t="str">
        <f>Squadre!A32</f>
        <v>Gente Felice</v>
      </c>
      <c r="H1" s="59"/>
      <c r="I1" s="60"/>
      <c r="J1" s="61" t="str">
        <f>Squadre!I1</f>
        <v>Amici di Mohammed</v>
      </c>
      <c r="K1" s="59"/>
      <c r="L1" s="130"/>
      <c r="M1" s="58" t="str">
        <f>Squadre!M1</f>
        <v>Shooters</v>
      </c>
      <c r="N1" s="59"/>
      <c r="O1" s="60"/>
      <c r="P1" s="61" t="str">
        <f>Squadre!E32</f>
        <v>Forza Silvio</v>
      </c>
      <c r="Q1" s="59"/>
      <c r="R1" s="62"/>
      <c r="S1" s="61" t="str">
        <f>Squadre!E1</f>
        <v>Calzini</v>
      </c>
      <c r="T1" s="59"/>
      <c r="U1" s="130"/>
      <c r="V1" s="151" t="str">
        <f>Squadre!I32</f>
        <v>L.S.D.</v>
      </c>
      <c r="W1" s="152"/>
      <c r="X1" s="153"/>
    </row>
    <row r="2" spans="1:24" ht="15.75">
      <c r="A2" s="7" t="s">
        <v>156</v>
      </c>
      <c r="B2" s="12"/>
      <c r="C2" s="8">
        <v>-1</v>
      </c>
      <c r="D2" s="7" t="s">
        <v>346</v>
      </c>
      <c r="E2" s="12"/>
      <c r="F2" s="24">
        <v>-1</v>
      </c>
      <c r="G2" s="23" t="s">
        <v>273</v>
      </c>
      <c r="H2" s="12"/>
      <c r="I2" s="8">
        <v>-4</v>
      </c>
      <c r="J2" s="150" t="s">
        <v>588</v>
      </c>
      <c r="K2" s="12"/>
      <c r="L2" s="131"/>
      <c r="M2" s="23" t="s">
        <v>644</v>
      </c>
      <c r="N2" s="46"/>
      <c r="O2" s="51">
        <v>-2</v>
      </c>
      <c r="P2" s="7" t="s">
        <v>296</v>
      </c>
      <c r="Q2" s="12"/>
      <c r="R2" s="24">
        <v>-1</v>
      </c>
      <c r="S2" s="7" t="s">
        <v>209</v>
      </c>
      <c r="T2" s="12"/>
      <c r="U2" s="131"/>
      <c r="V2" s="7" t="s">
        <v>606</v>
      </c>
      <c r="W2" s="46"/>
      <c r="X2" s="51">
        <v>-1</v>
      </c>
    </row>
    <row r="3" spans="1:24" ht="15.75">
      <c r="A3" s="7"/>
      <c r="B3" s="12"/>
      <c r="C3" s="8"/>
      <c r="D3" s="7"/>
      <c r="E3" s="12"/>
      <c r="F3" s="24"/>
      <c r="G3" s="23"/>
      <c r="H3" s="12"/>
      <c r="I3" s="8"/>
      <c r="J3" s="150"/>
      <c r="K3" s="12"/>
      <c r="L3" s="131"/>
      <c r="M3" s="23"/>
      <c r="N3" s="46"/>
      <c r="O3" s="51"/>
      <c r="P3" s="7"/>
      <c r="Q3" s="12"/>
      <c r="R3" s="24"/>
      <c r="S3" s="7"/>
      <c r="T3" s="12"/>
      <c r="U3" s="131"/>
      <c r="V3" s="7"/>
      <c r="W3" s="46"/>
      <c r="X3" s="51"/>
    </row>
    <row r="4" spans="1:24" ht="15.75">
      <c r="A4" s="7" t="s">
        <v>166</v>
      </c>
      <c r="B4" s="12"/>
      <c r="C4" s="8">
        <v>3</v>
      </c>
      <c r="D4" s="7" t="s">
        <v>350</v>
      </c>
      <c r="E4" s="12"/>
      <c r="F4" s="24"/>
      <c r="G4" s="23" t="s">
        <v>274</v>
      </c>
      <c r="H4" s="12"/>
      <c r="I4" s="8"/>
      <c r="J4" s="150" t="s">
        <v>647</v>
      </c>
      <c r="K4" s="12"/>
      <c r="L4" s="131"/>
      <c r="M4" s="23" t="s">
        <v>417</v>
      </c>
      <c r="N4" s="46"/>
      <c r="O4" s="51"/>
      <c r="P4" s="7" t="s">
        <v>817</v>
      </c>
      <c r="Q4" s="12"/>
      <c r="R4" s="24"/>
      <c r="S4" s="7" t="s">
        <v>202</v>
      </c>
      <c r="T4" s="12"/>
      <c r="U4" s="131"/>
      <c r="V4" s="7" t="s">
        <v>708</v>
      </c>
      <c r="W4" s="46"/>
      <c r="X4" s="51">
        <v>-1</v>
      </c>
    </row>
    <row r="5" spans="1:24" ht="15.75">
      <c r="A5" s="7" t="s">
        <v>668</v>
      </c>
      <c r="B5" s="12"/>
      <c r="C5" s="8"/>
      <c r="D5" s="7" t="s">
        <v>354</v>
      </c>
      <c r="E5" s="12"/>
      <c r="F5" s="24">
        <v>-0.5</v>
      </c>
      <c r="G5" s="23" t="s">
        <v>686</v>
      </c>
      <c r="H5" s="12"/>
      <c r="I5" s="8"/>
      <c r="J5" s="150" t="s">
        <v>230</v>
      </c>
      <c r="K5" s="12"/>
      <c r="L5" s="131"/>
      <c r="M5" s="23" t="s">
        <v>431</v>
      </c>
      <c r="N5" s="46"/>
      <c r="O5" s="51"/>
      <c r="P5" s="7" t="s">
        <v>306</v>
      </c>
      <c r="Q5" s="12"/>
      <c r="R5" s="24"/>
      <c r="S5" s="7" t="s">
        <v>305</v>
      </c>
      <c r="T5" s="12"/>
      <c r="U5" s="131"/>
      <c r="V5" s="7" t="s">
        <v>399</v>
      </c>
      <c r="W5" s="46"/>
      <c r="X5" s="51"/>
    </row>
    <row r="6" spans="1:24" ht="15.75">
      <c r="A6" s="7" t="s">
        <v>172</v>
      </c>
      <c r="B6" s="12"/>
      <c r="C6" s="8"/>
      <c r="D6" s="7" t="s">
        <v>353</v>
      </c>
      <c r="E6" s="12"/>
      <c r="F6" s="24"/>
      <c r="G6" s="23" t="s">
        <v>281</v>
      </c>
      <c r="H6" s="12"/>
      <c r="I6" s="8"/>
      <c r="J6" s="150" t="s">
        <v>679</v>
      </c>
      <c r="K6" s="12"/>
      <c r="L6" s="131"/>
      <c r="M6" s="23" t="s">
        <v>504</v>
      </c>
      <c r="N6" s="46"/>
      <c r="O6" s="51"/>
      <c r="P6" s="7" t="s">
        <v>304</v>
      </c>
      <c r="Q6" s="12"/>
      <c r="R6" s="24"/>
      <c r="S6" s="7" t="s">
        <v>488</v>
      </c>
      <c r="T6" s="12"/>
      <c r="U6" s="131"/>
      <c r="V6" s="7" t="s">
        <v>560</v>
      </c>
      <c r="W6" s="46"/>
      <c r="X6" s="51"/>
    </row>
    <row r="7" spans="1:24" ht="15.75">
      <c r="A7" s="7" t="s">
        <v>733</v>
      </c>
      <c r="B7" s="12"/>
      <c r="C7" s="8"/>
      <c r="D7" s="7"/>
      <c r="E7" s="12"/>
      <c r="F7" s="24"/>
      <c r="G7" s="23" t="s">
        <v>278</v>
      </c>
      <c r="H7" s="12"/>
      <c r="I7" s="8"/>
      <c r="J7" s="150"/>
      <c r="K7" s="12"/>
      <c r="L7" s="131"/>
      <c r="M7" s="23" t="s">
        <v>418</v>
      </c>
      <c r="N7" s="46"/>
      <c r="O7" s="51"/>
      <c r="P7" s="7"/>
      <c r="Q7" s="12"/>
      <c r="R7" s="24"/>
      <c r="S7" s="7"/>
      <c r="T7" s="12"/>
      <c r="U7" s="131"/>
      <c r="V7" s="7"/>
      <c r="W7" s="46"/>
      <c r="X7" s="51"/>
    </row>
    <row r="8" spans="1:24" ht="15.75">
      <c r="A8" s="7"/>
      <c r="B8" s="12"/>
      <c r="C8" s="8"/>
      <c r="D8" s="7" t="s">
        <v>361</v>
      </c>
      <c r="E8" s="12"/>
      <c r="F8" s="24">
        <v>-0.5</v>
      </c>
      <c r="G8" s="23"/>
      <c r="H8" s="12"/>
      <c r="I8" s="8"/>
      <c r="J8" s="150" t="s">
        <v>241</v>
      </c>
      <c r="K8" s="12"/>
      <c r="L8" s="131"/>
      <c r="M8" s="23"/>
      <c r="N8" s="46"/>
      <c r="O8" s="51"/>
      <c r="P8" s="7" t="s">
        <v>215</v>
      </c>
      <c r="Q8" s="12"/>
      <c r="R8" s="24"/>
      <c r="S8" s="7" t="s">
        <v>311</v>
      </c>
      <c r="T8" s="12"/>
      <c r="U8" s="131"/>
      <c r="V8" s="7" t="s">
        <v>709</v>
      </c>
      <c r="W8" s="46"/>
      <c r="X8" s="51"/>
    </row>
    <row r="9" spans="1:24" ht="15.75">
      <c r="A9" s="7" t="s">
        <v>177</v>
      </c>
      <c r="B9" s="12"/>
      <c r="C9" s="8"/>
      <c r="D9" s="7" t="s">
        <v>617</v>
      </c>
      <c r="E9" s="12"/>
      <c r="F9" s="24"/>
      <c r="G9" s="23" t="s">
        <v>239</v>
      </c>
      <c r="H9" s="12"/>
      <c r="I9" s="8"/>
      <c r="J9" s="150" t="s">
        <v>682</v>
      </c>
      <c r="K9" s="12"/>
      <c r="L9" s="131">
        <v>3</v>
      </c>
      <c r="M9" s="23" t="s">
        <v>421</v>
      </c>
      <c r="N9" s="46"/>
      <c r="O9" s="51"/>
      <c r="P9" s="7" t="s">
        <v>312</v>
      </c>
      <c r="Q9" s="12"/>
      <c r="R9" s="24"/>
      <c r="S9" s="7" t="s">
        <v>639</v>
      </c>
      <c r="T9" s="12"/>
      <c r="U9" s="131"/>
      <c r="V9" s="7" t="s">
        <v>402</v>
      </c>
      <c r="W9" s="46"/>
      <c r="X9" s="51"/>
    </row>
    <row r="10" spans="1:24" ht="15.75">
      <c r="A10" s="7" t="s">
        <v>179</v>
      </c>
      <c r="B10" s="12"/>
      <c r="C10" s="8"/>
      <c r="D10" s="7" t="s">
        <v>553</v>
      </c>
      <c r="E10" s="12"/>
      <c r="F10" s="24"/>
      <c r="G10" s="23" t="s">
        <v>283</v>
      </c>
      <c r="H10" s="12"/>
      <c r="I10" s="8"/>
      <c r="J10" s="150" t="s">
        <v>681</v>
      </c>
      <c r="K10" s="12"/>
      <c r="L10" s="131"/>
      <c r="M10" s="23" t="s">
        <v>429</v>
      </c>
      <c r="N10" s="46"/>
      <c r="O10" s="51"/>
      <c r="P10" s="7" t="s">
        <v>308</v>
      </c>
      <c r="Q10" s="12"/>
      <c r="R10" s="24"/>
      <c r="S10" s="7" t="s">
        <v>214</v>
      </c>
      <c r="T10" s="12"/>
      <c r="U10" s="131"/>
      <c r="V10" s="7" t="s">
        <v>498</v>
      </c>
      <c r="W10" s="46"/>
      <c r="X10" s="51"/>
    </row>
    <row r="11" spans="1:24" ht="15.75">
      <c r="A11" s="7" t="s">
        <v>181</v>
      </c>
      <c r="B11" s="12"/>
      <c r="C11" s="8">
        <v>3</v>
      </c>
      <c r="D11" s="7" t="s">
        <v>362</v>
      </c>
      <c r="E11" s="12"/>
      <c r="F11" s="24"/>
      <c r="G11" s="23" t="s">
        <v>287</v>
      </c>
      <c r="H11" s="12"/>
      <c r="I11" s="8">
        <v>-1</v>
      </c>
      <c r="J11" s="150" t="s">
        <v>242</v>
      </c>
      <c r="K11" s="12"/>
      <c r="L11" s="131"/>
      <c r="M11" s="23" t="s">
        <v>420</v>
      </c>
      <c r="N11" s="46"/>
      <c r="O11" s="51"/>
      <c r="P11" s="7" t="s">
        <v>692</v>
      </c>
      <c r="Q11" s="12"/>
      <c r="R11" s="24"/>
      <c r="S11" s="7" t="s">
        <v>211</v>
      </c>
      <c r="T11" s="12"/>
      <c r="U11" s="131"/>
      <c r="V11" s="7" t="s">
        <v>404</v>
      </c>
      <c r="W11" s="46"/>
      <c r="X11" s="51"/>
    </row>
    <row r="12" spans="1:24" ht="15.75">
      <c r="A12" s="7"/>
      <c r="B12" s="12"/>
      <c r="C12" s="8"/>
      <c r="D12" s="7" t="s">
        <v>357</v>
      </c>
      <c r="E12" s="12"/>
      <c r="F12" s="24"/>
      <c r="G12" s="23" t="s">
        <v>282</v>
      </c>
      <c r="H12" s="12"/>
      <c r="I12" s="8"/>
      <c r="J12" s="150"/>
      <c r="K12" s="12"/>
      <c r="L12" s="131"/>
      <c r="M12" s="23" t="s">
        <v>422</v>
      </c>
      <c r="N12" s="46"/>
      <c r="O12" s="51"/>
      <c r="P12" s="7"/>
      <c r="Q12" s="12"/>
      <c r="R12" s="24"/>
      <c r="S12" s="7"/>
      <c r="T12" s="12"/>
      <c r="U12" s="131"/>
      <c r="V12" s="7"/>
      <c r="W12" s="46"/>
      <c r="X12" s="51"/>
    </row>
    <row r="13" spans="1:24" ht="15.75">
      <c r="A13" s="7" t="s">
        <v>191</v>
      </c>
      <c r="B13" s="12"/>
      <c r="C13" s="8"/>
      <c r="D13" s="7"/>
      <c r="E13" s="12"/>
      <c r="F13" s="24"/>
      <c r="G13" s="23"/>
      <c r="H13" s="12"/>
      <c r="I13" s="8"/>
      <c r="J13" s="150" t="s">
        <v>685</v>
      </c>
      <c r="K13" s="12"/>
      <c r="L13" s="131"/>
      <c r="M13" s="23"/>
      <c r="N13" s="46"/>
      <c r="O13" s="51"/>
      <c r="P13" s="7" t="s">
        <v>315</v>
      </c>
      <c r="Q13" s="12"/>
      <c r="R13" s="24"/>
      <c r="S13" s="7" t="s">
        <v>455</v>
      </c>
      <c r="T13" s="12"/>
      <c r="U13" s="131">
        <v>3</v>
      </c>
      <c r="V13" s="7" t="s">
        <v>413</v>
      </c>
      <c r="W13" s="46"/>
      <c r="X13" s="51"/>
    </row>
    <row r="14" spans="1:24" ht="15.75">
      <c r="A14" s="7" t="s">
        <v>187</v>
      </c>
      <c r="B14" s="12"/>
      <c r="C14" s="8"/>
      <c r="D14" s="7" t="s">
        <v>367</v>
      </c>
      <c r="E14" s="12"/>
      <c r="F14" s="24"/>
      <c r="G14" s="23" t="s">
        <v>295</v>
      </c>
      <c r="H14" s="12"/>
      <c r="I14" s="8"/>
      <c r="J14" s="150" t="s">
        <v>247</v>
      </c>
      <c r="K14" s="12"/>
      <c r="L14" s="131">
        <v>6</v>
      </c>
      <c r="M14" s="23" t="s">
        <v>426</v>
      </c>
      <c r="N14" s="46"/>
      <c r="O14" s="51">
        <v>3</v>
      </c>
      <c r="P14" s="7" t="s">
        <v>318</v>
      </c>
      <c r="Q14" s="12"/>
      <c r="R14" s="24">
        <v>3</v>
      </c>
      <c r="S14" s="7" t="s">
        <v>562</v>
      </c>
      <c r="T14" s="12"/>
      <c r="U14" s="131">
        <v>3</v>
      </c>
      <c r="V14" s="7" t="s">
        <v>511</v>
      </c>
      <c r="W14" s="46"/>
      <c r="X14" s="51">
        <v>3</v>
      </c>
    </row>
    <row r="15" spans="1:24" ht="15.75">
      <c r="A15" s="7" t="s">
        <v>245</v>
      </c>
      <c r="B15" s="12"/>
      <c r="C15" s="8"/>
      <c r="D15" s="7" t="s">
        <v>699</v>
      </c>
      <c r="E15" s="12"/>
      <c r="F15" s="24"/>
      <c r="G15" s="23" t="s">
        <v>496</v>
      </c>
      <c r="H15" s="12"/>
      <c r="I15" s="8">
        <v>-0.5</v>
      </c>
      <c r="J15" s="150" t="s">
        <v>684</v>
      </c>
      <c r="K15" s="12"/>
      <c r="L15" s="131"/>
      <c r="M15" s="23" t="s">
        <v>424</v>
      </c>
      <c r="N15" s="46"/>
      <c r="O15" s="51"/>
      <c r="P15" s="7" t="s">
        <v>693</v>
      </c>
      <c r="Q15" s="12"/>
      <c r="R15" s="24"/>
      <c r="S15" s="7" t="s">
        <v>453</v>
      </c>
      <c r="T15" s="12"/>
      <c r="U15" s="131">
        <v>-0.5</v>
      </c>
      <c r="V15" s="7" t="s">
        <v>407</v>
      </c>
      <c r="W15" s="46"/>
      <c r="X15" s="51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2" t="s">
        <v>3</v>
      </c>
      <c r="H16" s="21"/>
      <c r="I16" s="22"/>
      <c r="J16" s="148" t="s">
        <v>3</v>
      </c>
      <c r="K16" s="21"/>
      <c r="L16" s="132"/>
      <c r="M16" s="32" t="s">
        <v>3</v>
      </c>
      <c r="N16" s="48"/>
      <c r="O16" s="52"/>
      <c r="P16" s="20" t="s">
        <v>3</v>
      </c>
      <c r="Q16" s="21"/>
      <c r="R16" s="33"/>
      <c r="S16" s="20" t="s">
        <v>3</v>
      </c>
      <c r="T16" s="21"/>
      <c r="U16" s="132"/>
      <c r="V16" s="20" t="s">
        <v>3</v>
      </c>
      <c r="W16" s="48"/>
      <c r="X16" s="52"/>
    </row>
    <row r="17" spans="1:24" ht="15.75">
      <c r="A17" s="108"/>
      <c r="B17" s="109"/>
      <c r="C17" s="110"/>
      <c r="D17" s="111"/>
      <c r="E17" s="109"/>
      <c r="F17" s="112"/>
      <c r="G17" s="108"/>
      <c r="H17" s="109"/>
      <c r="I17" s="110"/>
      <c r="J17" s="111"/>
      <c r="K17" s="109"/>
      <c r="L17" s="112"/>
      <c r="M17" s="108"/>
      <c r="N17" s="115"/>
      <c r="O17" s="117"/>
      <c r="P17" s="108"/>
      <c r="Q17" s="115"/>
      <c r="R17" s="116"/>
      <c r="S17" s="113"/>
      <c r="T17" s="109"/>
      <c r="U17" s="110"/>
      <c r="V17" s="111"/>
      <c r="W17" s="109"/>
      <c r="X17" s="112"/>
    </row>
    <row r="18" spans="1:24" ht="15.75">
      <c r="A18" s="108"/>
      <c r="B18" s="109"/>
      <c r="C18" s="110"/>
      <c r="D18" s="111"/>
      <c r="E18" s="109"/>
      <c r="F18" s="112"/>
      <c r="G18" s="108"/>
      <c r="H18" s="109"/>
      <c r="I18" s="110"/>
      <c r="J18" s="111"/>
      <c r="K18" s="109"/>
      <c r="L18" s="112"/>
      <c r="M18" s="108"/>
      <c r="N18" s="115"/>
      <c r="O18" s="117"/>
      <c r="P18" s="108"/>
      <c r="Q18" s="115"/>
      <c r="R18" s="116"/>
      <c r="S18" s="113"/>
      <c r="T18" s="109"/>
      <c r="U18" s="109"/>
      <c r="V18" s="111"/>
      <c r="W18" s="109"/>
      <c r="X18" s="147"/>
    </row>
    <row r="19" spans="1:24" ht="15.75">
      <c r="A19" s="36"/>
      <c r="B19" s="37"/>
      <c r="C19" s="38"/>
      <c r="D19" s="39"/>
      <c r="E19" s="37"/>
      <c r="F19" s="40"/>
      <c r="G19" s="36"/>
      <c r="H19" s="37"/>
      <c r="I19" s="38"/>
      <c r="J19" s="156"/>
      <c r="K19" s="37"/>
      <c r="L19" s="133"/>
      <c r="M19" s="36"/>
      <c r="N19" s="37"/>
      <c r="O19" s="38"/>
      <c r="P19" s="39"/>
      <c r="Q19" s="37"/>
      <c r="R19" s="40"/>
      <c r="S19" s="39"/>
      <c r="T19" s="37"/>
      <c r="U19" s="133"/>
      <c r="V19" s="39"/>
      <c r="W19" s="49"/>
      <c r="X19" s="53"/>
    </row>
    <row r="20" spans="1:24" ht="15.75">
      <c r="A20" s="36"/>
      <c r="B20" s="37"/>
      <c r="C20" s="38"/>
      <c r="D20" s="39"/>
      <c r="E20" s="37"/>
      <c r="F20" s="40"/>
      <c r="G20" s="36"/>
      <c r="H20" s="37"/>
      <c r="I20" s="38"/>
      <c r="J20" s="156"/>
      <c r="K20" s="37"/>
      <c r="L20" s="133"/>
      <c r="M20" s="36"/>
      <c r="N20" s="49"/>
      <c r="O20" s="53"/>
      <c r="P20" s="39"/>
      <c r="Q20" s="37"/>
      <c r="R20" s="40"/>
      <c r="S20" s="39"/>
      <c r="T20" s="37"/>
      <c r="U20" s="133"/>
      <c r="V20" s="39"/>
      <c r="W20" s="49"/>
      <c r="X20" s="53"/>
    </row>
    <row r="21" spans="1:24" ht="15.75">
      <c r="A21" s="36"/>
      <c r="B21" s="37"/>
      <c r="C21" s="38"/>
      <c r="D21" s="39"/>
      <c r="E21" s="37"/>
      <c r="F21" s="40"/>
      <c r="G21" s="36"/>
      <c r="H21" s="37"/>
      <c r="I21" s="38"/>
      <c r="J21" s="156"/>
      <c r="K21" s="37"/>
      <c r="L21" s="133"/>
      <c r="M21" s="36"/>
      <c r="N21" s="49"/>
      <c r="O21" s="53"/>
      <c r="P21" s="39"/>
      <c r="Q21" s="37"/>
      <c r="R21" s="40"/>
      <c r="S21" s="39"/>
      <c r="T21" s="37"/>
      <c r="U21" s="133"/>
      <c r="V21" s="39"/>
      <c r="W21" s="49"/>
      <c r="X21" s="53"/>
    </row>
    <row r="22" spans="1:24" ht="12.75">
      <c r="A22" s="26" t="s">
        <v>158</v>
      </c>
      <c r="B22" s="10"/>
      <c r="C22" s="9"/>
      <c r="D22" s="11" t="s">
        <v>348</v>
      </c>
      <c r="E22" s="10"/>
      <c r="F22" s="25"/>
      <c r="G22" s="26" t="s">
        <v>271</v>
      </c>
      <c r="H22" s="10"/>
      <c r="I22" s="9"/>
      <c r="J22" s="10" t="s">
        <v>223</v>
      </c>
      <c r="K22" s="10"/>
      <c r="L22" s="134"/>
      <c r="M22" s="26" t="s">
        <v>251</v>
      </c>
      <c r="N22" s="10"/>
      <c r="O22" s="9"/>
      <c r="P22" s="11" t="s">
        <v>691</v>
      </c>
      <c r="Q22" s="10"/>
      <c r="R22" s="25"/>
      <c r="S22" s="11" t="s">
        <v>198</v>
      </c>
      <c r="T22" s="10"/>
      <c r="U22" s="134"/>
      <c r="V22" s="11" t="s">
        <v>397</v>
      </c>
      <c r="W22" s="54"/>
      <c r="X22" s="55"/>
    </row>
    <row r="23" spans="1:24" ht="12.75">
      <c r="A23" s="26" t="s">
        <v>623</v>
      </c>
      <c r="B23" s="10"/>
      <c r="C23" s="9"/>
      <c r="D23" s="11" t="s">
        <v>356</v>
      </c>
      <c r="E23" s="10"/>
      <c r="F23" s="25">
        <v>-0.5</v>
      </c>
      <c r="G23" s="26" t="s">
        <v>319</v>
      </c>
      <c r="H23" s="10"/>
      <c r="I23" s="9"/>
      <c r="J23" s="10" t="s">
        <v>232</v>
      </c>
      <c r="K23" s="10"/>
      <c r="L23" s="134"/>
      <c r="M23" s="26" t="s">
        <v>506</v>
      </c>
      <c r="N23" s="10"/>
      <c r="O23" s="9">
        <v>3</v>
      </c>
      <c r="P23" s="11" t="s">
        <v>781</v>
      </c>
      <c r="Q23" s="10"/>
      <c r="R23" s="25"/>
      <c r="S23" s="11" t="s">
        <v>317</v>
      </c>
      <c r="T23" s="10"/>
      <c r="U23" s="134">
        <v>3</v>
      </c>
      <c r="V23" s="11" t="s">
        <v>405</v>
      </c>
      <c r="W23" s="54"/>
      <c r="X23" s="55"/>
    </row>
    <row r="24" spans="1:24" ht="12.75">
      <c r="A24" s="26" t="s">
        <v>667</v>
      </c>
      <c r="B24" s="10"/>
      <c r="C24" s="9"/>
      <c r="D24" s="11" t="s">
        <v>629</v>
      </c>
      <c r="E24" s="10"/>
      <c r="F24" s="25"/>
      <c r="G24" s="26" t="s">
        <v>280</v>
      </c>
      <c r="H24" s="10"/>
      <c r="I24" s="9"/>
      <c r="J24" s="10" t="s">
        <v>718</v>
      </c>
      <c r="K24" s="10"/>
      <c r="L24" s="134"/>
      <c r="M24" s="26" t="s">
        <v>427</v>
      </c>
      <c r="N24" s="10"/>
      <c r="O24" s="9"/>
      <c r="P24" s="11" t="s">
        <v>818</v>
      </c>
      <c r="Q24" s="10"/>
      <c r="R24" s="25"/>
      <c r="S24" s="11" t="s">
        <v>490</v>
      </c>
      <c r="T24" s="10"/>
      <c r="U24" s="134"/>
      <c r="V24" s="11" t="s">
        <v>414</v>
      </c>
      <c r="W24" s="54"/>
      <c r="X24" s="55"/>
    </row>
    <row r="25" spans="1:24" ht="12.75">
      <c r="A25" s="26" t="s">
        <v>815</v>
      </c>
      <c r="B25" s="10"/>
      <c r="C25" s="9"/>
      <c r="D25" s="11" t="s">
        <v>698</v>
      </c>
      <c r="E25" s="10"/>
      <c r="F25" s="25"/>
      <c r="G25" s="26" t="s">
        <v>284</v>
      </c>
      <c r="H25" s="10"/>
      <c r="I25" s="9">
        <v>-0.5</v>
      </c>
      <c r="J25" s="10" t="s">
        <v>620</v>
      </c>
      <c r="K25" s="10"/>
      <c r="L25" s="134"/>
      <c r="M25" s="26" t="s">
        <v>816</v>
      </c>
      <c r="N25" s="10"/>
      <c r="O25" s="9"/>
      <c r="P25" s="11" t="s">
        <v>819</v>
      </c>
      <c r="Q25" s="10"/>
      <c r="R25" s="25"/>
      <c r="S25" s="11" t="s">
        <v>212</v>
      </c>
      <c r="T25" s="10"/>
      <c r="U25" s="134"/>
      <c r="V25" s="11" t="s">
        <v>411</v>
      </c>
      <c r="W25" s="54"/>
      <c r="X25" s="55"/>
    </row>
    <row r="26" spans="1:24" ht="12.75">
      <c r="A26" s="26" t="s">
        <v>738</v>
      </c>
      <c r="B26" s="10"/>
      <c r="C26" s="9"/>
      <c r="D26" s="11" t="s">
        <v>364</v>
      </c>
      <c r="E26" s="10"/>
      <c r="F26" s="25"/>
      <c r="G26" s="26" t="s">
        <v>285</v>
      </c>
      <c r="H26" s="10"/>
      <c r="I26" s="9"/>
      <c r="J26" s="10" t="s">
        <v>683</v>
      </c>
      <c r="K26" s="10"/>
      <c r="L26" s="134"/>
      <c r="M26" s="26" t="s">
        <v>430</v>
      </c>
      <c r="N26" s="10"/>
      <c r="O26" s="9"/>
      <c r="P26" s="11" t="s">
        <v>820</v>
      </c>
      <c r="Q26" s="10"/>
      <c r="R26" s="25"/>
      <c r="S26" s="11" t="s">
        <v>209</v>
      </c>
      <c r="T26" s="10"/>
      <c r="U26" s="134">
        <v>3</v>
      </c>
      <c r="V26" s="11" t="s">
        <v>412</v>
      </c>
      <c r="W26" s="54"/>
      <c r="X26" s="55"/>
    </row>
    <row r="27" spans="1:24" ht="12.75">
      <c r="A27" s="26" t="s">
        <v>671</v>
      </c>
      <c r="B27" s="10"/>
      <c r="C27" s="9"/>
      <c r="D27" s="11" t="s">
        <v>369</v>
      </c>
      <c r="E27" s="10"/>
      <c r="F27" s="25"/>
      <c r="G27" s="26" t="s">
        <v>688</v>
      </c>
      <c r="H27" s="10"/>
      <c r="I27" s="9"/>
      <c r="J27" s="10" t="s">
        <v>248</v>
      </c>
      <c r="K27" s="10"/>
      <c r="L27" s="134"/>
      <c r="M27" s="26" t="s">
        <v>432</v>
      </c>
      <c r="N27" s="10"/>
      <c r="O27" s="9"/>
      <c r="P27" s="11" t="s">
        <v>821</v>
      </c>
      <c r="Q27" s="10"/>
      <c r="R27" s="25"/>
      <c r="S27" s="11" t="s">
        <v>548</v>
      </c>
      <c r="T27" s="10"/>
      <c r="U27" s="134"/>
      <c r="V27" s="11" t="s">
        <v>739</v>
      </c>
      <c r="W27" s="54"/>
      <c r="X27" s="55"/>
    </row>
    <row r="28" spans="1:24" ht="13.5" thickBot="1">
      <c r="A28" s="27" t="s">
        <v>669</v>
      </c>
      <c r="B28" s="31"/>
      <c r="C28" s="29"/>
      <c r="D28" s="28" t="s">
        <v>368</v>
      </c>
      <c r="E28" s="31"/>
      <c r="F28" s="30"/>
      <c r="G28" s="27" t="s">
        <v>689</v>
      </c>
      <c r="H28" s="31"/>
      <c r="I28" s="29"/>
      <c r="J28" s="31" t="s">
        <v>717</v>
      </c>
      <c r="K28" s="31"/>
      <c r="L28" s="135"/>
      <c r="M28" s="27" t="s">
        <v>752</v>
      </c>
      <c r="N28" s="31"/>
      <c r="O28" s="29"/>
      <c r="P28" s="28" t="s">
        <v>822</v>
      </c>
      <c r="Q28" s="31"/>
      <c r="R28" s="30"/>
      <c r="S28" s="31" t="s">
        <v>569</v>
      </c>
      <c r="T28" s="31"/>
      <c r="U28" s="135"/>
      <c r="V28" s="11" t="s">
        <v>795</v>
      </c>
      <c r="W28" s="154"/>
      <c r="X28" s="155"/>
    </row>
    <row r="29" spans="1:24" ht="16.5" thickBot="1">
      <c r="A29" s="2" t="s">
        <v>0</v>
      </c>
      <c r="B29" s="1">
        <f>SUM(B2:C17)</f>
        <v>5</v>
      </c>
      <c r="C29" s="4"/>
      <c r="D29" s="2" t="s">
        <v>0</v>
      </c>
      <c r="E29" s="19">
        <f>SUM(E2:E21)+SUM(F2:F21)</f>
        <v>-2</v>
      </c>
      <c r="F29" s="63"/>
      <c r="G29" s="128" t="s">
        <v>0</v>
      </c>
      <c r="H29" s="136">
        <f>SUM(H2:I17)</f>
        <v>-5.5</v>
      </c>
      <c r="I29" s="4"/>
      <c r="J29" s="128" t="s">
        <v>0</v>
      </c>
      <c r="K29" s="136">
        <f>SUM(K2:K21)+SUM(L2:L21)</f>
        <v>9</v>
      </c>
      <c r="L29" s="4"/>
      <c r="M29" s="128" t="s">
        <v>0</v>
      </c>
      <c r="N29" s="143">
        <f>SUM(N2:N21)+SUM(O2:O21)</f>
        <v>1</v>
      </c>
      <c r="O29" s="63"/>
      <c r="P29" s="128" t="s">
        <v>0</v>
      </c>
      <c r="Q29" s="136">
        <f>SUM(Q2:R17,Q19:R21)</f>
        <v>2</v>
      </c>
      <c r="R29" s="63"/>
      <c r="S29" s="2" t="s">
        <v>0</v>
      </c>
      <c r="T29" s="19">
        <f>SUM(T2:T21)+SUM(U2:U21)</f>
        <v>5.5</v>
      </c>
      <c r="U29" s="63"/>
      <c r="V29" s="128" t="s">
        <v>0</v>
      </c>
      <c r="W29" s="139">
        <f>SUM(W2:X17,W19:X19)</f>
        <v>1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4"/>
      <c r="M30" s="3" t="s">
        <v>1</v>
      </c>
      <c r="N30" s="1">
        <f>IF(ISERROR(FLOOR(PRODUCT(SUM(N29,-60),1/6),1)),0,FLOOR(PRODUCT(SUM(N29,-60),1/6),1))</f>
        <v>0</v>
      </c>
      <c r="O30" s="63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0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A1</f>
        <v>Euskal Herria</v>
      </c>
      <c r="B32" s="15">
        <f>B30</f>
        <v>0</v>
      </c>
      <c r="C32" s="16"/>
      <c r="D32" s="14" t="str">
        <f>M1</f>
        <v>Shooters</v>
      </c>
      <c r="E32" s="149">
        <f>N30</f>
        <v>0</v>
      </c>
      <c r="F32" s="5"/>
      <c r="G32" s="14" t="str">
        <f>V1</f>
        <v>L.S.D.</v>
      </c>
      <c r="H32" s="15">
        <f>W30</f>
        <v>0</v>
      </c>
      <c r="I32" s="5"/>
      <c r="J32" s="14" t="str">
        <f>J1</f>
        <v>Amici di Mohammed</v>
      </c>
      <c r="K32" s="15">
        <f>K30</f>
        <v>0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D1</f>
        <v>NcT</v>
      </c>
      <c r="B33" s="14">
        <f>E30</f>
        <v>0</v>
      </c>
      <c r="C33" s="16"/>
      <c r="D33" s="17" t="str">
        <f>P1</f>
        <v>Forza Silvio</v>
      </c>
      <c r="E33" s="14">
        <f>Q30</f>
        <v>0</v>
      </c>
      <c r="F33" s="5"/>
      <c r="G33" s="14" t="str">
        <f>S1</f>
        <v>Calzini</v>
      </c>
      <c r="H33" s="14">
        <f>T30</f>
        <v>0</v>
      </c>
      <c r="I33" s="5"/>
      <c r="J33" s="17" t="str">
        <f>G1</f>
        <v>Gente Felice</v>
      </c>
      <c r="K33" s="14">
        <f>H30</f>
        <v>0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N11"/>
  <sheetViews>
    <sheetView workbookViewId="0" topLeftCell="J1">
      <selection activeCell="P12" sqref="P12"/>
    </sheetView>
  </sheetViews>
  <sheetFormatPr defaultColWidth="9.140625" defaultRowHeight="12.75"/>
  <cols>
    <col min="1" max="1" width="20.00390625" style="0" customWidth="1"/>
  </cols>
  <sheetData>
    <row r="1" spans="1:10" ht="23.25">
      <c r="A1" s="254" t="s">
        <v>138</v>
      </c>
      <c r="B1" s="254"/>
      <c r="C1" s="254"/>
      <c r="D1" s="254"/>
      <c r="E1" s="254"/>
      <c r="F1" s="254"/>
      <c r="G1" s="254"/>
      <c r="H1" s="254"/>
      <c r="I1" s="254"/>
      <c r="J1" s="254"/>
    </row>
    <row r="3" spans="1:40" ht="18">
      <c r="A3" s="172"/>
      <c r="B3" s="177">
        <v>1</v>
      </c>
      <c r="C3" s="177">
        <v>2</v>
      </c>
      <c r="D3" s="177">
        <v>3</v>
      </c>
      <c r="E3" s="177">
        <v>4</v>
      </c>
      <c r="F3" s="177">
        <v>5</v>
      </c>
      <c r="G3" s="177">
        <v>6</v>
      </c>
      <c r="H3" s="177">
        <v>7</v>
      </c>
      <c r="I3" s="177">
        <v>8</v>
      </c>
      <c r="J3" s="177">
        <v>9</v>
      </c>
      <c r="K3" s="177">
        <v>10</v>
      </c>
      <c r="L3" s="177">
        <v>11</v>
      </c>
      <c r="M3" s="177">
        <v>12</v>
      </c>
      <c r="N3" s="177">
        <v>13</v>
      </c>
      <c r="O3" s="177">
        <v>14</v>
      </c>
      <c r="P3" s="177">
        <v>15</v>
      </c>
      <c r="Q3" s="174">
        <v>16</v>
      </c>
      <c r="R3" s="174">
        <v>17</v>
      </c>
      <c r="S3" s="174">
        <v>18</v>
      </c>
      <c r="T3" s="174">
        <v>19</v>
      </c>
      <c r="U3" s="174">
        <v>20</v>
      </c>
      <c r="V3" s="174">
        <v>21</v>
      </c>
      <c r="W3" s="174">
        <v>22</v>
      </c>
      <c r="X3" s="174">
        <v>23</v>
      </c>
      <c r="Y3" s="174">
        <v>24</v>
      </c>
      <c r="Z3" s="174">
        <v>25</v>
      </c>
      <c r="AA3" s="174">
        <v>26</v>
      </c>
      <c r="AB3" s="174">
        <v>27</v>
      </c>
      <c r="AC3" s="174">
        <v>28</v>
      </c>
      <c r="AD3" s="174">
        <v>29</v>
      </c>
      <c r="AE3" s="174">
        <v>30</v>
      </c>
      <c r="AF3" s="174">
        <v>31</v>
      </c>
      <c r="AG3" s="174">
        <v>32</v>
      </c>
      <c r="AH3" s="174">
        <v>33</v>
      </c>
      <c r="AI3" s="174">
        <v>34</v>
      </c>
      <c r="AJ3" s="174">
        <v>35</v>
      </c>
      <c r="AK3" s="174">
        <v>36</v>
      </c>
      <c r="AL3" s="174">
        <v>37</v>
      </c>
      <c r="AM3" s="175">
        <v>38</v>
      </c>
      <c r="AN3" s="176" t="s">
        <v>0</v>
      </c>
    </row>
    <row r="4" spans="1:40" ht="12.75">
      <c r="A4" s="173" t="s">
        <v>11</v>
      </c>
      <c r="B4" s="178">
        <f>'01'!H29</f>
        <v>0</v>
      </c>
      <c r="C4" s="178">
        <f>'02'!K29</f>
        <v>67.5</v>
      </c>
      <c r="D4" s="178">
        <f>'03'!H29</f>
        <v>67</v>
      </c>
      <c r="E4" s="178">
        <f>'04'!E29</f>
        <v>73</v>
      </c>
      <c r="F4" s="178">
        <f>'05'!H29</f>
        <v>67.5</v>
      </c>
      <c r="G4" s="178">
        <f>'06'!H29</f>
        <v>64.5</v>
      </c>
      <c r="H4" s="178">
        <f>'07'!K29</f>
        <v>69</v>
      </c>
      <c r="I4" s="178" t="e">
        <f>#REF!</f>
        <v>#REF!</v>
      </c>
      <c r="J4" s="178" t="e">
        <f>#REF!</f>
        <v>#REF!</v>
      </c>
      <c r="K4" s="178" t="e">
        <f>#REF!</f>
        <v>#REF!</v>
      </c>
      <c r="L4" s="178" t="e">
        <f>#REF!</f>
        <v>#REF!</v>
      </c>
      <c r="M4" s="178" t="e">
        <f>#REF!</f>
        <v>#REF!</v>
      </c>
      <c r="N4" s="178" t="e">
        <f>#REF!</f>
        <v>#REF!</v>
      </c>
      <c r="O4" s="178" t="e">
        <f>#REF!</f>
        <v>#REF!</v>
      </c>
      <c r="P4" s="178" t="e">
        <f>#REF!</f>
        <v>#REF!</v>
      </c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9" t="e">
        <f>SUM(B4:AM4)</f>
        <v>#REF!</v>
      </c>
    </row>
    <row r="5" spans="1:40" ht="12.75">
      <c r="A5" s="173" t="s">
        <v>10</v>
      </c>
      <c r="B5" s="178">
        <f>'01'!E29</f>
        <v>0</v>
      </c>
      <c r="C5" s="178">
        <f>'02'!T29</f>
        <v>68</v>
      </c>
      <c r="D5" s="178">
        <f>'03'!N29</f>
        <v>92.5</v>
      </c>
      <c r="E5" s="178">
        <f>'04'!H29</f>
        <v>68</v>
      </c>
      <c r="F5" s="178">
        <f>'05'!K29</f>
        <v>71</v>
      </c>
      <c r="G5" s="178">
        <f>'06'!Q29</f>
        <v>74</v>
      </c>
      <c r="H5" s="178">
        <f>'07'!T29</f>
        <v>67.5</v>
      </c>
      <c r="I5" s="178" t="e">
        <f>#REF!</f>
        <v>#REF!</v>
      </c>
      <c r="J5" s="178" t="e">
        <f>#REF!</f>
        <v>#REF!</v>
      </c>
      <c r="K5" s="178" t="e">
        <f>#REF!</f>
        <v>#REF!</v>
      </c>
      <c r="L5" s="178" t="e">
        <f>#REF!</f>
        <v>#REF!</v>
      </c>
      <c r="M5" s="178" t="e">
        <f>#REF!</f>
        <v>#REF!</v>
      </c>
      <c r="N5" s="178" t="e">
        <f>#REF!</f>
        <v>#REF!</v>
      </c>
      <c r="O5" s="178" t="e">
        <f>#REF!</f>
        <v>#REF!</v>
      </c>
      <c r="P5" s="178" t="e">
        <f>#REF!</f>
        <v>#REF!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9" t="e">
        <f aca="true" t="shared" si="0" ref="AN5:AN11">SUM(B5:AM5)</f>
        <v>#REF!</v>
      </c>
    </row>
    <row r="6" spans="1:40" ht="12.75">
      <c r="A6" s="173" t="s">
        <v>21</v>
      </c>
      <c r="B6" s="178">
        <f>'01'!T29</f>
        <v>0</v>
      </c>
      <c r="C6" s="178">
        <f>'02'!Q29</f>
        <v>67</v>
      </c>
      <c r="D6" s="178">
        <f>'03'!W29</f>
        <v>78</v>
      </c>
      <c r="E6" s="178">
        <f>'04'!W29</f>
        <v>68.5</v>
      </c>
      <c r="F6" s="178">
        <f>'05'!E29</f>
        <v>69</v>
      </c>
      <c r="G6" s="178">
        <f>'06'!K29</f>
        <v>74</v>
      </c>
      <c r="H6" s="178">
        <f>'07'!W29</f>
        <v>72.5</v>
      </c>
      <c r="I6" s="178" t="e">
        <f>#REF!</f>
        <v>#REF!</v>
      </c>
      <c r="J6" s="178" t="e">
        <f>#REF!</f>
        <v>#REF!</v>
      </c>
      <c r="K6" s="178" t="e">
        <f>#REF!</f>
        <v>#REF!</v>
      </c>
      <c r="L6" s="178" t="e">
        <f>#REF!</f>
        <v>#REF!</v>
      </c>
      <c r="M6" s="178" t="e">
        <f>#REF!</f>
        <v>#REF!</v>
      </c>
      <c r="N6" s="178" t="e">
        <f>#REF!</f>
        <v>#REF!</v>
      </c>
      <c r="O6" s="178" t="e">
        <f>#REF!</f>
        <v>#REF!</v>
      </c>
      <c r="P6" s="178" t="e">
        <f>#REF!</f>
        <v>#REF!</v>
      </c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 t="e">
        <f t="shared" si="0"/>
        <v>#REF!</v>
      </c>
    </row>
    <row r="7" spans="1:40" ht="12.75">
      <c r="A7" s="173" t="s">
        <v>6</v>
      </c>
      <c r="B7" s="178">
        <f>'01'!B29</f>
        <v>0</v>
      </c>
      <c r="C7" s="178">
        <f>'02'!B29</f>
        <v>66</v>
      </c>
      <c r="D7" s="178">
        <f>'03'!B29</f>
        <v>74.5</v>
      </c>
      <c r="E7" s="178">
        <f>'04'!B29</f>
        <v>78</v>
      </c>
      <c r="F7" s="178">
        <f>'05'!B29</f>
        <v>68.5</v>
      </c>
      <c r="G7" s="178">
        <f>'06'!B29</f>
        <v>73</v>
      </c>
      <c r="H7" s="178">
        <f>'07'!B29</f>
        <v>68.5</v>
      </c>
      <c r="I7" s="178" t="e">
        <f>#REF!</f>
        <v>#REF!</v>
      </c>
      <c r="J7" s="178" t="e">
        <f>#REF!</f>
        <v>#REF!</v>
      </c>
      <c r="K7" s="178" t="e">
        <f>#REF!</f>
        <v>#REF!</v>
      </c>
      <c r="L7" s="178" t="e">
        <f>#REF!</f>
        <v>#REF!</v>
      </c>
      <c r="M7" s="178" t="e">
        <f>#REF!</f>
        <v>#REF!</v>
      </c>
      <c r="N7" s="178" t="e">
        <f>#REF!</f>
        <v>#REF!</v>
      </c>
      <c r="O7" s="178" t="e">
        <f>#REF!</f>
        <v>#REF!</v>
      </c>
      <c r="P7" s="178" t="e">
        <f>#REF!</f>
        <v>#REF!</v>
      </c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9" t="e">
        <f t="shared" si="0"/>
        <v>#REF!</v>
      </c>
    </row>
    <row r="8" spans="1:40" ht="12.75">
      <c r="A8" s="173" t="s">
        <v>26</v>
      </c>
      <c r="B8" s="178">
        <f>'01'!Q29</f>
        <v>0</v>
      </c>
      <c r="C8" s="178">
        <f>'02'!H29</f>
        <v>73</v>
      </c>
      <c r="D8" s="178">
        <f>'03'!Q29</f>
        <v>76.5</v>
      </c>
      <c r="E8" s="178">
        <f>'04'!T29</f>
        <v>64</v>
      </c>
      <c r="F8" s="178">
        <f>'05'!T29</f>
        <v>81</v>
      </c>
      <c r="G8" s="178">
        <f>'06'!E29</f>
        <v>74.5</v>
      </c>
      <c r="H8" s="178">
        <f>'07'!Q29</f>
        <v>76</v>
      </c>
      <c r="I8" s="178" t="e">
        <f>#REF!</f>
        <v>#REF!</v>
      </c>
      <c r="J8" s="178" t="e">
        <f>#REF!</f>
        <v>#REF!</v>
      </c>
      <c r="K8" s="178" t="e">
        <f>#REF!</f>
        <v>#REF!</v>
      </c>
      <c r="L8" s="178" t="e">
        <f>#REF!</f>
        <v>#REF!</v>
      </c>
      <c r="M8" s="178" t="e">
        <f>#REF!</f>
        <v>#REF!</v>
      </c>
      <c r="N8" s="178" t="e">
        <f>#REF!</f>
        <v>#REF!</v>
      </c>
      <c r="O8" s="178" t="e">
        <f>#REF!</f>
        <v>#REF!</v>
      </c>
      <c r="P8" s="178" t="e">
        <f>#REF!</f>
        <v>#REF!</v>
      </c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 t="e">
        <f t="shared" si="0"/>
        <v>#REF!</v>
      </c>
    </row>
    <row r="9" spans="1:40" ht="12.75">
      <c r="A9" s="173" t="s">
        <v>16</v>
      </c>
      <c r="B9" s="178">
        <f>'01'!N29</f>
        <v>0</v>
      </c>
      <c r="C9" s="178">
        <f>'02'!N29</f>
        <v>71</v>
      </c>
      <c r="D9" s="178">
        <f>'03'!E29</f>
        <v>63.5</v>
      </c>
      <c r="E9" s="178">
        <f>'04'!N29</f>
        <v>79.5</v>
      </c>
      <c r="F9" s="178">
        <f>'05'!Q29</f>
        <v>63</v>
      </c>
      <c r="G9" s="178">
        <f>'06'!N29</f>
        <v>86</v>
      </c>
      <c r="H9" s="178">
        <f>'07'!H29</f>
        <v>66.5</v>
      </c>
      <c r="I9" s="178" t="e">
        <f>#REF!</f>
        <v>#REF!</v>
      </c>
      <c r="J9" s="178" t="e">
        <f>#REF!</f>
        <v>#REF!</v>
      </c>
      <c r="K9" s="178" t="e">
        <f>#REF!</f>
        <v>#REF!</v>
      </c>
      <c r="L9" s="178" t="e">
        <f>#REF!</f>
        <v>#REF!</v>
      </c>
      <c r="M9" s="178" t="e">
        <f>#REF!</f>
        <v>#REF!</v>
      </c>
      <c r="N9" s="178" t="e">
        <f>#REF!</f>
        <v>#REF!</v>
      </c>
      <c r="O9" s="178" t="e">
        <f>#REF!</f>
        <v>#REF!</v>
      </c>
      <c r="P9" s="178" t="e">
        <f>#REF!</f>
        <v>#REF!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9" t="e">
        <f t="shared" si="0"/>
        <v>#REF!</v>
      </c>
    </row>
    <row r="10" spans="1:40" ht="12.75">
      <c r="A10" s="173" t="s">
        <v>23</v>
      </c>
      <c r="B10" s="178">
        <f>'01'!W29</f>
        <v>60</v>
      </c>
      <c r="C10" s="178">
        <f>'02'!W29</f>
        <v>74.5</v>
      </c>
      <c r="D10" s="178">
        <f>'03'!K29</f>
        <v>61.5</v>
      </c>
      <c r="E10" s="178">
        <f>'04'!Q29</f>
        <v>71.5</v>
      </c>
      <c r="F10" s="178">
        <f>'05'!W29</f>
        <v>77.5</v>
      </c>
      <c r="G10" s="178">
        <f>'06'!W29</f>
        <v>78.5</v>
      </c>
      <c r="H10" s="178">
        <f>'07'!E29</f>
        <v>77.5</v>
      </c>
      <c r="I10" s="178" t="e">
        <f>#REF!</f>
        <v>#REF!</v>
      </c>
      <c r="J10" s="178" t="e">
        <f>#REF!</f>
        <v>#REF!</v>
      </c>
      <c r="K10" s="178" t="e">
        <f>#REF!</f>
        <v>#REF!</v>
      </c>
      <c r="L10" s="178" t="e">
        <f>#REF!</f>
        <v>#REF!</v>
      </c>
      <c r="M10" s="178" t="e">
        <f>#REF!</f>
        <v>#REF!</v>
      </c>
      <c r="N10" s="178" t="e">
        <f>#REF!</f>
        <v>#REF!</v>
      </c>
      <c r="O10" s="178" t="e">
        <f>#REF!</f>
        <v>#REF!</v>
      </c>
      <c r="P10" s="178" t="e">
        <f>#REF!</f>
        <v>#REF!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 t="e">
        <f t="shared" si="0"/>
        <v>#REF!</v>
      </c>
    </row>
    <row r="11" spans="1:40" ht="12.75">
      <c r="A11" s="173" t="s">
        <v>25</v>
      </c>
      <c r="B11" s="178">
        <f>'01'!K29</f>
        <v>0</v>
      </c>
      <c r="C11" s="178">
        <f>'02'!E29</f>
        <v>67</v>
      </c>
      <c r="D11" s="178">
        <f>'03'!T29</f>
        <v>66.5</v>
      </c>
      <c r="E11" s="178">
        <f>'04'!K29</f>
        <v>73</v>
      </c>
      <c r="F11" s="178">
        <f>'05'!N29</f>
        <v>73</v>
      </c>
      <c r="G11" s="178">
        <f>'06'!T29</f>
        <v>66.5</v>
      </c>
      <c r="H11" s="178">
        <f>'07'!N29</f>
        <v>71.5</v>
      </c>
      <c r="I11" s="178" t="e">
        <f>#REF!</f>
        <v>#REF!</v>
      </c>
      <c r="J11" s="178" t="e">
        <f>#REF!</f>
        <v>#REF!</v>
      </c>
      <c r="K11" s="178" t="e">
        <f>#REF!</f>
        <v>#REF!</v>
      </c>
      <c r="L11" s="178" t="e">
        <f>#REF!</f>
        <v>#REF!</v>
      </c>
      <c r="M11" s="178" t="e">
        <f>#REF!</f>
        <v>#REF!</v>
      </c>
      <c r="N11" s="178" t="e">
        <f>#REF!</f>
        <v>#REF!</v>
      </c>
      <c r="O11" s="178" t="e">
        <f>#REF!</f>
        <v>#REF!</v>
      </c>
      <c r="P11" s="178" t="e">
        <f>#REF!</f>
        <v>#REF!</v>
      </c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9" t="e">
        <f t="shared" si="0"/>
        <v>#REF!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J1">
      <selection activeCell="P22" sqref="P22:P28"/>
    </sheetView>
  </sheetViews>
  <sheetFormatPr defaultColWidth="9.140625" defaultRowHeight="12.75"/>
  <cols>
    <col min="1" max="1" width="20.00390625" style="0" customWidth="1"/>
    <col min="4" max="4" width="24.00390625" style="0" customWidth="1"/>
    <col min="7" max="7" width="24.140625" style="0" customWidth="1"/>
    <col min="10" max="10" width="18.421875" style="0" customWidth="1"/>
    <col min="13" max="13" width="18.28125" style="0" customWidth="1"/>
    <col min="16" max="16" width="18.28125" style="0" customWidth="1"/>
    <col min="19" max="19" width="18.42187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Squadre!E1</f>
        <v>Calzini</v>
      </c>
      <c r="E1" s="59"/>
      <c r="F1" s="62"/>
      <c r="G1" s="58" t="str">
        <f>Squadre!I1</f>
        <v>Amici di Mohammed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Squadre!E32</f>
        <v>Forza Silvio</v>
      </c>
      <c r="Q1" s="59"/>
      <c r="R1" s="62"/>
      <c r="S1" s="58" t="s">
        <v>149</v>
      </c>
      <c r="T1" s="59"/>
      <c r="U1" s="60"/>
      <c r="V1" s="61" t="s">
        <v>148</v>
      </c>
      <c r="W1" s="59"/>
      <c r="X1" s="62"/>
    </row>
    <row r="2" spans="1:24" ht="15.75">
      <c r="A2" s="23" t="s">
        <v>156</v>
      </c>
      <c r="B2" s="12">
        <v>6</v>
      </c>
      <c r="C2" s="8"/>
      <c r="D2" s="7" t="s">
        <v>196</v>
      </c>
      <c r="E2" s="12">
        <v>6</v>
      </c>
      <c r="F2" s="24">
        <v>-1</v>
      </c>
      <c r="G2" s="150" t="s">
        <v>588</v>
      </c>
      <c r="H2" s="12"/>
      <c r="I2" s="8"/>
      <c r="J2" s="23" t="s">
        <v>252</v>
      </c>
      <c r="K2" s="46"/>
      <c r="L2" s="47"/>
      <c r="M2" s="102" t="s">
        <v>824</v>
      </c>
      <c r="N2" s="12"/>
      <c r="O2" s="8"/>
      <c r="P2" s="7" t="s">
        <v>296</v>
      </c>
      <c r="Q2" s="12"/>
      <c r="R2" s="24"/>
      <c r="S2" s="23" t="s">
        <v>606</v>
      </c>
      <c r="T2" s="46"/>
      <c r="U2" s="51"/>
      <c r="V2" s="7" t="s">
        <v>348</v>
      </c>
      <c r="W2" s="12"/>
      <c r="X2" s="24"/>
    </row>
    <row r="3" spans="1:24" ht="15.75">
      <c r="A3" s="23"/>
      <c r="B3" s="12"/>
      <c r="C3" s="8"/>
      <c r="D3" s="7"/>
      <c r="E3" s="12"/>
      <c r="F3" s="24"/>
      <c r="G3" s="150"/>
      <c r="H3" s="12"/>
      <c r="I3" s="8"/>
      <c r="J3" s="23"/>
      <c r="K3" s="46"/>
      <c r="L3" s="47"/>
      <c r="M3" s="102"/>
      <c r="N3" s="12"/>
      <c r="O3" s="8"/>
      <c r="P3" s="7"/>
      <c r="Q3" s="12"/>
      <c r="R3" s="24"/>
      <c r="S3" s="23"/>
      <c r="T3" s="46"/>
      <c r="U3" s="51"/>
      <c r="V3" s="7"/>
      <c r="W3" s="12"/>
      <c r="X3" s="24"/>
    </row>
    <row r="4" spans="1:24" ht="15.75">
      <c r="A4" s="23" t="s">
        <v>166</v>
      </c>
      <c r="B4" s="12">
        <v>5</v>
      </c>
      <c r="C4" s="8"/>
      <c r="D4" s="7" t="s">
        <v>202</v>
      </c>
      <c r="E4" s="12">
        <v>6</v>
      </c>
      <c r="F4" s="24"/>
      <c r="G4" s="150" t="s">
        <v>647</v>
      </c>
      <c r="H4" s="12"/>
      <c r="I4" s="8"/>
      <c r="J4" s="23" t="s">
        <v>254</v>
      </c>
      <c r="K4" s="46"/>
      <c r="L4" s="47"/>
      <c r="M4" s="102" t="s">
        <v>608</v>
      </c>
      <c r="N4" s="12"/>
      <c r="O4" s="8"/>
      <c r="P4" s="7" t="s">
        <v>817</v>
      </c>
      <c r="Q4" s="12"/>
      <c r="R4" s="24"/>
      <c r="S4" s="23" t="s">
        <v>399</v>
      </c>
      <c r="T4" s="46"/>
      <c r="U4" s="51"/>
      <c r="V4" s="7" t="s">
        <v>350</v>
      </c>
      <c r="W4" s="12"/>
      <c r="X4" s="24"/>
    </row>
    <row r="5" spans="1:24" ht="15.75">
      <c r="A5" s="23" t="s">
        <v>667</v>
      </c>
      <c r="B5" s="12">
        <v>6.5</v>
      </c>
      <c r="C5" s="8"/>
      <c r="D5" s="7" t="s">
        <v>199</v>
      </c>
      <c r="E5" s="12">
        <v>6</v>
      </c>
      <c r="F5" s="24"/>
      <c r="G5" s="150" t="s">
        <v>230</v>
      </c>
      <c r="H5" s="12"/>
      <c r="I5" s="8"/>
      <c r="J5" s="23" t="s">
        <v>259</v>
      </c>
      <c r="K5" s="46"/>
      <c r="L5" s="47"/>
      <c r="M5" s="102" t="s">
        <v>825</v>
      </c>
      <c r="N5" s="12"/>
      <c r="O5" s="8"/>
      <c r="P5" s="7" t="s">
        <v>306</v>
      </c>
      <c r="Q5" s="12"/>
      <c r="R5" s="24"/>
      <c r="S5" s="23" t="s">
        <v>739</v>
      </c>
      <c r="T5" s="46"/>
      <c r="U5" s="51"/>
      <c r="V5" s="7" t="s">
        <v>354</v>
      </c>
      <c r="W5" s="12"/>
      <c r="X5" s="24"/>
    </row>
    <row r="6" spans="1:24" ht="15.75">
      <c r="A6" s="23" t="s">
        <v>668</v>
      </c>
      <c r="B6" s="12">
        <v>5.5</v>
      </c>
      <c r="C6" s="8"/>
      <c r="D6" s="7" t="s">
        <v>452</v>
      </c>
      <c r="E6" s="12">
        <v>5.5</v>
      </c>
      <c r="F6" s="24"/>
      <c r="G6" s="150" t="s">
        <v>679</v>
      </c>
      <c r="H6" s="12"/>
      <c r="I6" s="8"/>
      <c r="J6" s="23" t="s">
        <v>256</v>
      </c>
      <c r="K6" s="46"/>
      <c r="L6" s="47"/>
      <c r="M6" s="102" t="s">
        <v>826</v>
      </c>
      <c r="N6" s="12"/>
      <c r="O6" s="8"/>
      <c r="P6" s="7" t="s">
        <v>304</v>
      </c>
      <c r="Q6" s="12"/>
      <c r="R6" s="24"/>
      <c r="S6" s="23" t="s">
        <v>398</v>
      </c>
      <c r="T6" s="46"/>
      <c r="U6" s="51"/>
      <c r="V6" s="7" t="s">
        <v>356</v>
      </c>
      <c r="W6" s="12"/>
      <c r="X6" s="24"/>
    </row>
    <row r="7" spans="1:24" ht="15.75">
      <c r="A7" s="23"/>
      <c r="B7" s="12"/>
      <c r="C7" s="8"/>
      <c r="D7" s="7"/>
      <c r="E7" s="12"/>
      <c r="F7" s="24"/>
      <c r="G7" s="150"/>
      <c r="H7" s="12"/>
      <c r="I7" s="8"/>
      <c r="J7" s="7" t="s">
        <v>260</v>
      </c>
      <c r="K7" s="46"/>
      <c r="L7" s="47"/>
      <c r="M7" s="102"/>
      <c r="N7" s="12"/>
      <c r="O7" s="8"/>
      <c r="P7" s="7"/>
      <c r="Q7" s="12"/>
      <c r="R7" s="24"/>
      <c r="S7" s="23"/>
      <c r="T7" s="46"/>
      <c r="U7" s="51"/>
      <c r="V7" s="7" t="s">
        <v>629</v>
      </c>
      <c r="W7" s="12"/>
      <c r="X7" s="24"/>
    </row>
    <row r="8" spans="1:24" ht="15.75">
      <c r="A8" s="23" t="s">
        <v>732</v>
      </c>
      <c r="B8" s="12">
        <v>6</v>
      </c>
      <c r="C8" s="8"/>
      <c r="D8" s="7" t="s">
        <v>212</v>
      </c>
      <c r="E8" s="12">
        <v>6.5</v>
      </c>
      <c r="F8" s="24"/>
      <c r="G8" s="150" t="s">
        <v>241</v>
      </c>
      <c r="H8" s="12"/>
      <c r="I8" s="8"/>
      <c r="J8" s="7"/>
      <c r="K8" s="46"/>
      <c r="L8" s="47"/>
      <c r="M8" s="102" t="s">
        <v>827</v>
      </c>
      <c r="N8" s="12"/>
      <c r="O8" s="8">
        <v>6</v>
      </c>
      <c r="P8" s="7" t="s">
        <v>215</v>
      </c>
      <c r="Q8" s="12"/>
      <c r="R8" s="24">
        <v>3</v>
      </c>
      <c r="S8" s="23" t="s">
        <v>411</v>
      </c>
      <c r="T8" s="46"/>
      <c r="U8" s="51">
        <v>3</v>
      </c>
      <c r="V8" s="7"/>
      <c r="W8" s="12"/>
      <c r="X8" s="24"/>
    </row>
    <row r="9" spans="1:24" ht="15.75">
      <c r="A9" s="23" t="s">
        <v>177</v>
      </c>
      <c r="B9" s="12">
        <v>5.5</v>
      </c>
      <c r="C9" s="8"/>
      <c r="D9" s="7" t="s">
        <v>489</v>
      </c>
      <c r="E9" s="12">
        <v>6.5</v>
      </c>
      <c r="F9" s="24">
        <v>2.5</v>
      </c>
      <c r="G9" s="150" t="s">
        <v>682</v>
      </c>
      <c r="H9" s="12"/>
      <c r="I9" s="8"/>
      <c r="J9" s="7" t="s">
        <v>265</v>
      </c>
      <c r="K9" s="46"/>
      <c r="L9" s="47"/>
      <c r="M9" s="102" t="s">
        <v>828</v>
      </c>
      <c r="N9" s="12"/>
      <c r="O9" s="8"/>
      <c r="P9" s="7" t="s">
        <v>312</v>
      </c>
      <c r="Q9" s="12"/>
      <c r="R9" s="24"/>
      <c r="S9" s="23" t="s">
        <v>709</v>
      </c>
      <c r="T9" s="46"/>
      <c r="U9" s="51"/>
      <c r="V9" s="7" t="s">
        <v>553</v>
      </c>
      <c r="W9" s="12"/>
      <c r="X9" s="24"/>
    </row>
    <row r="10" spans="1:24" ht="15.75">
      <c r="A10" s="23" t="s">
        <v>179</v>
      </c>
      <c r="B10" s="12">
        <v>6</v>
      </c>
      <c r="C10" s="8">
        <v>-3.5</v>
      </c>
      <c r="D10" s="7" t="s">
        <v>209</v>
      </c>
      <c r="E10" s="12">
        <v>5</v>
      </c>
      <c r="F10" s="24">
        <v>-0.5</v>
      </c>
      <c r="G10" s="150" t="s">
        <v>681</v>
      </c>
      <c r="H10" s="12"/>
      <c r="I10" s="8"/>
      <c r="J10" s="7" t="s">
        <v>266</v>
      </c>
      <c r="K10" s="46"/>
      <c r="L10" s="47"/>
      <c r="M10" s="102" t="s">
        <v>829</v>
      </c>
      <c r="N10" s="12"/>
      <c r="O10" s="8"/>
      <c r="P10" s="7" t="s">
        <v>308</v>
      </c>
      <c r="Q10" s="12"/>
      <c r="R10" s="24"/>
      <c r="S10" s="23" t="s">
        <v>402</v>
      </c>
      <c r="T10" s="46"/>
      <c r="U10" s="51"/>
      <c r="V10" s="7" t="s">
        <v>617</v>
      </c>
      <c r="W10" s="12"/>
      <c r="X10" s="24"/>
    </row>
    <row r="11" spans="1:24" ht="15.75">
      <c r="A11" s="23" t="s">
        <v>181</v>
      </c>
      <c r="B11" s="12">
        <v>6</v>
      </c>
      <c r="C11" s="8">
        <v>-0.5</v>
      </c>
      <c r="D11" s="7" t="s">
        <v>211</v>
      </c>
      <c r="E11" s="12">
        <v>6</v>
      </c>
      <c r="F11" s="24"/>
      <c r="G11" s="150" t="s">
        <v>242</v>
      </c>
      <c r="H11" s="12"/>
      <c r="I11" s="8"/>
      <c r="J11" s="7" t="s">
        <v>269</v>
      </c>
      <c r="K11" s="46"/>
      <c r="L11" s="47">
        <v>3</v>
      </c>
      <c r="M11" s="102" t="s">
        <v>634</v>
      </c>
      <c r="N11" s="12"/>
      <c r="O11" s="8"/>
      <c r="P11" s="7" t="s">
        <v>692</v>
      </c>
      <c r="Q11" s="12"/>
      <c r="R11" s="24"/>
      <c r="S11" s="23" t="s">
        <v>404</v>
      </c>
      <c r="T11" s="46"/>
      <c r="U11" s="51">
        <v>-0.5</v>
      </c>
      <c r="V11" s="7" t="s">
        <v>357</v>
      </c>
      <c r="W11" s="12"/>
      <c r="X11" s="24"/>
    </row>
    <row r="12" spans="1:24" ht="15.75">
      <c r="A12" s="23"/>
      <c r="B12" s="12"/>
      <c r="C12" s="8"/>
      <c r="D12" s="7"/>
      <c r="E12" s="12"/>
      <c r="F12" s="24"/>
      <c r="G12" s="150"/>
      <c r="H12" s="12"/>
      <c r="I12" s="8"/>
      <c r="J12" s="7" t="s">
        <v>263</v>
      </c>
      <c r="K12" s="46"/>
      <c r="L12" s="47"/>
      <c r="M12" s="102"/>
      <c r="N12" s="12"/>
      <c r="O12" s="8"/>
      <c r="P12" s="7"/>
      <c r="Q12" s="12"/>
      <c r="R12" s="24"/>
      <c r="S12" s="23"/>
      <c r="T12" s="46"/>
      <c r="U12" s="51"/>
      <c r="V12" s="7"/>
      <c r="W12" s="12"/>
      <c r="X12" s="24"/>
    </row>
    <row r="13" spans="1:24" ht="15.75">
      <c r="A13" s="23" t="s">
        <v>189</v>
      </c>
      <c r="B13" s="12">
        <v>6</v>
      </c>
      <c r="C13" s="8"/>
      <c r="D13" s="7" t="s">
        <v>454</v>
      </c>
      <c r="E13" s="12">
        <v>7</v>
      </c>
      <c r="F13" s="24">
        <v>3</v>
      </c>
      <c r="G13" s="150" t="s">
        <v>685</v>
      </c>
      <c r="H13" s="12"/>
      <c r="I13" s="8"/>
      <c r="J13" s="7"/>
      <c r="K13" s="46"/>
      <c r="L13" s="47"/>
      <c r="M13" s="102" t="s">
        <v>812</v>
      </c>
      <c r="N13" s="12"/>
      <c r="O13" s="8"/>
      <c r="P13" s="7" t="s">
        <v>315</v>
      </c>
      <c r="Q13" s="12"/>
      <c r="R13" s="24">
        <v>3</v>
      </c>
      <c r="S13" s="23" t="s">
        <v>407</v>
      </c>
      <c r="T13" s="46"/>
      <c r="U13" s="51"/>
      <c r="V13" s="7" t="s">
        <v>367</v>
      </c>
      <c r="W13" s="12"/>
      <c r="X13" s="24"/>
    </row>
    <row r="14" spans="1:24" ht="15.75">
      <c r="A14" s="23" t="s">
        <v>187</v>
      </c>
      <c r="B14" s="12">
        <v>6</v>
      </c>
      <c r="C14" s="8"/>
      <c r="D14" s="7" t="s">
        <v>317</v>
      </c>
      <c r="E14" s="221">
        <v>6.5</v>
      </c>
      <c r="F14" s="24">
        <v>3</v>
      </c>
      <c r="G14" s="150" t="s">
        <v>247</v>
      </c>
      <c r="H14" s="12"/>
      <c r="I14" s="8"/>
      <c r="J14" s="7" t="s">
        <v>575</v>
      </c>
      <c r="K14" s="46"/>
      <c r="L14" s="47">
        <v>3</v>
      </c>
      <c r="M14" s="102" t="s">
        <v>810</v>
      </c>
      <c r="N14" s="12"/>
      <c r="O14" s="8"/>
      <c r="P14" s="7" t="s">
        <v>318</v>
      </c>
      <c r="Q14" s="12"/>
      <c r="R14" s="24"/>
      <c r="S14" s="23" t="s">
        <v>511</v>
      </c>
      <c r="T14" s="46"/>
      <c r="U14" s="51"/>
      <c r="V14" s="7" t="s">
        <v>700</v>
      </c>
      <c r="W14" s="12"/>
      <c r="X14" s="24">
        <v>3</v>
      </c>
    </row>
    <row r="15" spans="1:24" ht="15.75">
      <c r="A15" s="107" t="s">
        <v>191</v>
      </c>
      <c r="B15" s="203"/>
      <c r="C15" s="204"/>
      <c r="D15" s="7" t="s">
        <v>453</v>
      </c>
      <c r="E15" s="12">
        <v>5</v>
      </c>
      <c r="F15" s="24"/>
      <c r="G15" s="150" t="s">
        <v>684</v>
      </c>
      <c r="H15" s="12"/>
      <c r="I15" s="8">
        <v>3</v>
      </c>
      <c r="J15" s="7" t="s">
        <v>581</v>
      </c>
      <c r="K15" s="46"/>
      <c r="L15" s="47"/>
      <c r="M15" s="102" t="s">
        <v>811</v>
      </c>
      <c r="N15" s="12"/>
      <c r="O15" s="8"/>
      <c r="P15" s="7" t="s">
        <v>693</v>
      </c>
      <c r="Q15" s="12"/>
      <c r="R15" s="24"/>
      <c r="S15" s="23" t="s">
        <v>413</v>
      </c>
      <c r="T15" s="46"/>
      <c r="U15" s="51"/>
      <c r="V15" s="7" t="s">
        <v>699</v>
      </c>
      <c r="W15" s="12"/>
      <c r="X15" s="24">
        <v>6</v>
      </c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 t="s">
        <v>245</v>
      </c>
      <c r="B17" s="37">
        <v>5</v>
      </c>
      <c r="C17" s="38"/>
      <c r="D17" s="39"/>
      <c r="E17" s="37"/>
      <c r="F17" s="40"/>
      <c r="G17" s="105"/>
      <c r="H17" s="37"/>
      <c r="I17" s="38"/>
      <c r="J17" s="39"/>
      <c r="K17" s="37"/>
      <c r="L17" s="40"/>
      <c r="M17" s="36"/>
      <c r="N17" s="37"/>
      <c r="O17" s="38"/>
      <c r="P17" s="39"/>
      <c r="Q17" s="37"/>
      <c r="R17" s="40"/>
      <c r="S17" s="36"/>
      <c r="T17" s="49"/>
      <c r="U17" s="53"/>
      <c r="V17" s="39"/>
      <c r="W17" s="37"/>
      <c r="X17" s="40"/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38"/>
      <c r="J18" s="39"/>
      <c r="K18" s="49"/>
      <c r="L18" s="50"/>
      <c r="M18" s="36"/>
      <c r="N18" s="37"/>
      <c r="O18" s="38"/>
      <c r="P18" s="39"/>
      <c r="Q18" s="37"/>
      <c r="R18" s="40"/>
      <c r="S18" s="36"/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105"/>
      <c r="H19" s="37"/>
      <c r="I19" s="38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08"/>
      <c r="H20" s="109"/>
      <c r="I20" s="110"/>
      <c r="J20" s="108"/>
      <c r="K20" s="115"/>
      <c r="L20" s="116"/>
      <c r="M20" s="108"/>
      <c r="N20" s="109"/>
      <c r="O20" s="110"/>
      <c r="P20" s="108"/>
      <c r="Q20" s="109"/>
      <c r="R20" s="112"/>
      <c r="S20" s="108"/>
      <c r="T20" s="115"/>
      <c r="U20" s="117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08"/>
      <c r="H21" s="109"/>
      <c r="I21" s="110"/>
      <c r="J21" s="108"/>
      <c r="K21" s="115"/>
      <c r="L21" s="116"/>
      <c r="M21" s="108"/>
      <c r="N21" s="109"/>
      <c r="O21" s="110"/>
      <c r="P21" s="108"/>
      <c r="Q21" s="109"/>
      <c r="R21" s="112"/>
      <c r="S21" s="108"/>
      <c r="T21" s="115"/>
      <c r="U21" s="117"/>
      <c r="V21" s="111"/>
      <c r="W21" s="109"/>
      <c r="X21" s="112"/>
    </row>
    <row r="22" spans="1:24" ht="15">
      <c r="A22" s="26" t="s">
        <v>158</v>
      </c>
      <c r="B22" s="10"/>
      <c r="C22" s="9"/>
      <c r="D22" s="11" t="s">
        <v>198</v>
      </c>
      <c r="E22" s="10"/>
      <c r="F22" s="25"/>
      <c r="G22" s="10" t="s">
        <v>223</v>
      </c>
      <c r="H22" s="10"/>
      <c r="I22" s="10"/>
      <c r="J22" s="11" t="s">
        <v>251</v>
      </c>
      <c r="K22" s="10"/>
      <c r="L22" s="134"/>
      <c r="M22" s="220" t="s">
        <v>824</v>
      </c>
      <c r="N22" s="10"/>
      <c r="O22" s="9"/>
      <c r="P22" s="11" t="s">
        <v>691</v>
      </c>
      <c r="Q22" s="10"/>
      <c r="R22" s="25"/>
      <c r="S22" s="26" t="s">
        <v>408</v>
      </c>
      <c r="T22" s="54"/>
      <c r="U22" s="55">
        <v>1</v>
      </c>
      <c r="V22" s="11" t="s">
        <v>697</v>
      </c>
      <c r="W22" s="10"/>
      <c r="X22" s="25"/>
    </row>
    <row r="23" spans="1:24" ht="15">
      <c r="A23" s="26" t="s">
        <v>245</v>
      </c>
      <c r="B23" s="10">
        <v>5</v>
      </c>
      <c r="C23" s="9"/>
      <c r="D23" s="11" t="s">
        <v>562</v>
      </c>
      <c r="E23" s="10"/>
      <c r="F23" s="25"/>
      <c r="G23" s="10" t="s">
        <v>232</v>
      </c>
      <c r="H23" s="10"/>
      <c r="I23" s="10"/>
      <c r="J23" s="11" t="s">
        <v>506</v>
      </c>
      <c r="K23" s="10"/>
      <c r="L23" s="134"/>
      <c r="M23" s="220" t="s">
        <v>615</v>
      </c>
      <c r="N23" s="10"/>
      <c r="O23" s="9"/>
      <c r="P23" s="11" t="s">
        <v>781</v>
      </c>
      <c r="Q23" s="10"/>
      <c r="R23" s="25"/>
      <c r="S23" s="26" t="s">
        <v>405</v>
      </c>
      <c r="T23" s="54"/>
      <c r="U23" s="55"/>
      <c r="V23" s="11" t="s">
        <v>292</v>
      </c>
      <c r="W23" s="10"/>
      <c r="X23" s="25"/>
    </row>
    <row r="24" spans="1:24" ht="15">
      <c r="A24" s="26" t="s">
        <v>733</v>
      </c>
      <c r="B24" s="10"/>
      <c r="C24" s="9"/>
      <c r="D24" s="11" t="s">
        <v>455</v>
      </c>
      <c r="E24" s="10"/>
      <c r="F24" s="25"/>
      <c r="G24" s="10" t="s">
        <v>718</v>
      </c>
      <c r="H24" s="10"/>
      <c r="I24" s="10"/>
      <c r="J24" s="11" t="s">
        <v>427</v>
      </c>
      <c r="K24" s="10"/>
      <c r="L24" s="134"/>
      <c r="M24" s="220" t="s">
        <v>830</v>
      </c>
      <c r="N24" s="10"/>
      <c r="O24" s="9"/>
      <c r="P24" s="11" t="s">
        <v>818</v>
      </c>
      <c r="Q24" s="10"/>
      <c r="R24" s="25"/>
      <c r="S24" s="26" t="s">
        <v>414</v>
      </c>
      <c r="T24" s="54"/>
      <c r="U24" s="55"/>
      <c r="V24" s="11" t="s">
        <v>369</v>
      </c>
      <c r="W24" s="10"/>
      <c r="X24" s="25"/>
    </row>
    <row r="25" spans="1:24" ht="15">
      <c r="A25" s="26" t="s">
        <v>671</v>
      </c>
      <c r="B25" s="10"/>
      <c r="C25" s="9"/>
      <c r="D25" s="11" t="s">
        <v>214</v>
      </c>
      <c r="E25" s="10"/>
      <c r="F25" s="25"/>
      <c r="G25" s="10" t="s">
        <v>620</v>
      </c>
      <c r="H25" s="10"/>
      <c r="I25" s="10"/>
      <c r="J25" s="11" t="s">
        <v>425</v>
      </c>
      <c r="K25" s="10"/>
      <c r="L25" s="134"/>
      <c r="M25" s="220" t="s">
        <v>614</v>
      </c>
      <c r="N25" s="10"/>
      <c r="O25" s="9"/>
      <c r="P25" s="11" t="s">
        <v>819</v>
      </c>
      <c r="Q25" s="10"/>
      <c r="R25" s="25"/>
      <c r="S25" s="26" t="s">
        <v>403</v>
      </c>
      <c r="T25" s="54"/>
      <c r="U25" s="55"/>
      <c r="V25" s="11" t="s">
        <v>362</v>
      </c>
      <c r="W25" s="10"/>
      <c r="X25" s="25"/>
    </row>
    <row r="26" spans="1:24" ht="15">
      <c r="A26" s="26" t="s">
        <v>174</v>
      </c>
      <c r="B26" s="10"/>
      <c r="C26" s="9"/>
      <c r="D26" s="11" t="s">
        <v>311</v>
      </c>
      <c r="E26" s="10"/>
      <c r="F26" s="25"/>
      <c r="G26" s="10" t="s">
        <v>683</v>
      </c>
      <c r="H26" s="10"/>
      <c r="I26" s="10"/>
      <c r="J26" s="11" t="s">
        <v>823</v>
      </c>
      <c r="K26" s="10"/>
      <c r="L26" s="134"/>
      <c r="M26" s="220" t="s">
        <v>831</v>
      </c>
      <c r="N26" s="10"/>
      <c r="O26" s="9"/>
      <c r="P26" s="11" t="s">
        <v>820</v>
      </c>
      <c r="Q26" s="10"/>
      <c r="R26" s="25"/>
      <c r="S26" s="26" t="s">
        <v>498</v>
      </c>
      <c r="T26" s="54"/>
      <c r="U26" s="55"/>
      <c r="V26" s="11" t="s">
        <v>698</v>
      </c>
      <c r="W26" s="10"/>
      <c r="X26" s="25"/>
    </row>
    <row r="27" spans="1:24" ht="15">
      <c r="A27" s="26" t="s">
        <v>169</v>
      </c>
      <c r="B27" s="10"/>
      <c r="C27" s="9"/>
      <c r="D27" s="11" t="s">
        <v>488</v>
      </c>
      <c r="E27" s="10"/>
      <c r="F27" s="25"/>
      <c r="G27" s="10" t="s">
        <v>248</v>
      </c>
      <c r="H27" s="10"/>
      <c r="I27" s="10"/>
      <c r="J27" s="11" t="s">
        <v>432</v>
      </c>
      <c r="K27" s="10"/>
      <c r="L27" s="134"/>
      <c r="M27" s="220" t="s">
        <v>832</v>
      </c>
      <c r="N27" s="10"/>
      <c r="O27" s="9"/>
      <c r="P27" s="11" t="s">
        <v>821</v>
      </c>
      <c r="Q27" s="10"/>
      <c r="R27" s="25"/>
      <c r="S27" s="26" t="s">
        <v>409</v>
      </c>
      <c r="T27" s="54"/>
      <c r="U27" s="55"/>
      <c r="V27" s="11" t="s">
        <v>554</v>
      </c>
      <c r="W27" s="10"/>
      <c r="X27" s="25"/>
    </row>
    <row r="28" spans="1:24" ht="15.75" thickBot="1">
      <c r="A28" s="27" t="s">
        <v>172</v>
      </c>
      <c r="B28" s="31"/>
      <c r="C28" s="29"/>
      <c r="D28" s="31" t="s">
        <v>722</v>
      </c>
      <c r="E28" s="31"/>
      <c r="F28" s="30"/>
      <c r="G28" s="31" t="s">
        <v>717</v>
      </c>
      <c r="H28" s="31"/>
      <c r="I28" s="31"/>
      <c r="J28" s="28" t="s">
        <v>752</v>
      </c>
      <c r="K28" s="31"/>
      <c r="L28" s="135"/>
      <c r="M28" s="220" t="s">
        <v>833</v>
      </c>
      <c r="N28" s="31"/>
      <c r="O28" s="29"/>
      <c r="P28" s="28" t="s">
        <v>822</v>
      </c>
      <c r="Q28" s="31"/>
      <c r="R28" s="30"/>
      <c r="S28" s="27" t="s">
        <v>560</v>
      </c>
      <c r="T28" s="56"/>
      <c r="U28" s="57"/>
      <c r="V28" s="28" t="s">
        <v>349</v>
      </c>
      <c r="W28" s="31"/>
      <c r="X28" s="30"/>
    </row>
    <row r="29" spans="1:24" ht="16.5" thickBot="1">
      <c r="A29" s="2" t="s">
        <v>0</v>
      </c>
      <c r="B29" s="1">
        <f>SUM(B2:C20)</f>
        <v>59.5</v>
      </c>
      <c r="C29" s="4"/>
      <c r="D29" s="2" t="s">
        <v>0</v>
      </c>
      <c r="E29" s="19">
        <f>SUM(E2:E19)+SUM(F2:F19)</f>
        <v>73</v>
      </c>
      <c r="F29" s="63"/>
      <c r="G29" s="2" t="s">
        <v>0</v>
      </c>
      <c r="H29" s="19">
        <f>SUM(H2:I20)</f>
        <v>3</v>
      </c>
      <c r="I29" s="4"/>
      <c r="J29" s="2" t="s">
        <v>0</v>
      </c>
      <c r="K29" s="44">
        <f>SUM(K2:L20)</f>
        <v>6</v>
      </c>
      <c r="L29" s="63"/>
      <c r="M29" s="128" t="s">
        <v>0</v>
      </c>
      <c r="N29" s="19">
        <f>SUM(N2:O20)</f>
        <v>6</v>
      </c>
      <c r="O29" s="4"/>
      <c r="P29" s="2" t="s">
        <v>0</v>
      </c>
      <c r="Q29" s="19">
        <f>SUM(Q2:R20)</f>
        <v>6</v>
      </c>
      <c r="R29" s="63"/>
      <c r="S29" s="2" t="s">
        <v>0</v>
      </c>
      <c r="T29" s="43">
        <f>SUM(T2:U20)</f>
        <v>2.5</v>
      </c>
      <c r="U29" s="4"/>
      <c r="V29" s="2" t="s">
        <v>0</v>
      </c>
      <c r="W29" s="19">
        <f>SUM(W2:X20)</f>
        <v>9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2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4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">
        <v>23</v>
      </c>
      <c r="B32" s="15">
        <f>W30</f>
        <v>0</v>
      </c>
      <c r="C32" s="16"/>
      <c r="D32" s="13" t="str">
        <f>J1</f>
        <v>Shooters</v>
      </c>
      <c r="E32" s="14">
        <f>K30</f>
        <v>0</v>
      </c>
      <c r="F32" s="16"/>
      <c r="G32" s="14" t="str">
        <f>M1</f>
        <v>Gente Felice</v>
      </c>
      <c r="H32" s="15">
        <f>N30</f>
        <v>0</v>
      </c>
      <c r="I32" s="16"/>
      <c r="J32" s="14" t="str">
        <f>A1</f>
        <v>Euskal Herria</v>
      </c>
      <c r="K32" s="15">
        <f>B30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S1</f>
        <v>L.S.D.</v>
      </c>
      <c r="B33" s="14">
        <f>T30</f>
        <v>0</v>
      </c>
      <c r="C33" s="16"/>
      <c r="D33" s="14" t="str">
        <f>G1</f>
        <v>Amici di Mohammed</v>
      </c>
      <c r="E33" s="18">
        <f>H30</f>
        <v>0</v>
      </c>
      <c r="F33" s="16"/>
      <c r="G33" s="17" t="s">
        <v>26</v>
      </c>
      <c r="H33" s="14">
        <f>Q30</f>
        <v>0</v>
      </c>
      <c r="I33" s="16"/>
      <c r="J33" s="17" t="s">
        <v>10</v>
      </c>
      <c r="K33" s="14">
        <f>E30</f>
        <v>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X16" sqref="X16"/>
    </sheetView>
  </sheetViews>
  <sheetFormatPr defaultColWidth="9.140625" defaultRowHeight="12.75"/>
  <cols>
    <col min="1" max="1" width="18.00390625" style="0" customWidth="1"/>
    <col min="2" max="2" width="6.00390625" style="0" customWidth="1"/>
    <col min="3" max="3" width="5.421875" style="0" customWidth="1"/>
    <col min="4" max="4" width="15.57421875" style="0" customWidth="1"/>
    <col min="7" max="7" width="18.28125" style="0" customWidth="1"/>
    <col min="10" max="10" width="25.42187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Squadre!M1</f>
        <v>Shooters</v>
      </c>
      <c r="E1" s="59"/>
      <c r="F1" s="62"/>
      <c r="G1" s="58" t="str">
        <f>Squadre!E32</f>
        <v>Forza Silvio</v>
      </c>
      <c r="H1" s="59"/>
      <c r="I1" s="60"/>
      <c r="J1" s="61" t="str">
        <f>Squadre!I1</f>
        <v>Amici di Mohammed</v>
      </c>
      <c r="K1" s="59"/>
      <c r="L1" s="62"/>
      <c r="M1" s="58" t="str">
        <f>Squadre!A32</f>
        <v>Gente Felice</v>
      </c>
      <c r="N1" s="59"/>
      <c r="O1" s="60"/>
      <c r="P1" s="61" t="s">
        <v>149</v>
      </c>
      <c r="Q1" s="59"/>
      <c r="R1" s="62"/>
      <c r="S1" s="58" t="str">
        <f>Squadre!E1</f>
        <v>Calzini</v>
      </c>
      <c r="T1" s="59"/>
      <c r="U1" s="60"/>
      <c r="V1" s="61" t="s">
        <v>148</v>
      </c>
      <c r="W1" s="59"/>
      <c r="X1" s="62"/>
    </row>
    <row r="2" spans="1:24" ht="15.75">
      <c r="A2" s="23" t="s">
        <v>156</v>
      </c>
      <c r="B2" s="12">
        <v>6.5</v>
      </c>
      <c r="C2" s="8">
        <v>-2</v>
      </c>
      <c r="D2" s="7" t="s">
        <v>252</v>
      </c>
      <c r="E2" s="46">
        <v>5.5</v>
      </c>
      <c r="F2" s="47">
        <v>-4</v>
      </c>
      <c r="G2" s="7" t="s">
        <v>296</v>
      </c>
      <c r="H2" s="12">
        <v>7</v>
      </c>
      <c r="I2" s="8"/>
      <c r="J2" s="150" t="s">
        <v>588</v>
      </c>
      <c r="K2" s="12">
        <v>6</v>
      </c>
      <c r="L2" s="24"/>
      <c r="M2" s="23" t="s">
        <v>273</v>
      </c>
      <c r="N2" s="12">
        <v>6</v>
      </c>
      <c r="O2" s="8">
        <v>-3</v>
      </c>
      <c r="P2" s="7" t="s">
        <v>606</v>
      </c>
      <c r="Q2" s="46">
        <v>6.5</v>
      </c>
      <c r="R2" s="47">
        <v>-1</v>
      </c>
      <c r="S2" s="23" t="s">
        <v>209</v>
      </c>
      <c r="T2" s="12">
        <v>6.5</v>
      </c>
      <c r="U2" s="8">
        <v>-1</v>
      </c>
      <c r="V2" s="7" t="s">
        <v>346</v>
      </c>
      <c r="W2" s="12">
        <v>6</v>
      </c>
      <c r="X2" s="24"/>
    </row>
    <row r="3" spans="1:24" ht="15.75">
      <c r="A3" s="23"/>
      <c r="B3" s="12"/>
      <c r="C3" s="8"/>
      <c r="D3" s="7"/>
      <c r="E3" s="46"/>
      <c r="F3" s="47"/>
      <c r="G3" s="7"/>
      <c r="H3" s="12"/>
      <c r="I3" s="8"/>
      <c r="J3" s="150"/>
      <c r="K3" s="12"/>
      <c r="L3" s="24"/>
      <c r="M3" s="23"/>
      <c r="N3" s="12"/>
      <c r="O3" s="8"/>
      <c r="P3" s="7"/>
      <c r="Q3" s="46"/>
      <c r="R3" s="47"/>
      <c r="S3" s="23"/>
      <c r="T3" s="12"/>
      <c r="U3" s="8"/>
      <c r="V3" s="7"/>
      <c r="W3" s="12"/>
      <c r="X3" s="24"/>
    </row>
    <row r="4" spans="1:24" ht="15.75">
      <c r="A4" s="23" t="s">
        <v>166</v>
      </c>
      <c r="B4" s="12">
        <v>6</v>
      </c>
      <c r="C4" s="8"/>
      <c r="D4" s="106" t="s">
        <v>254</v>
      </c>
      <c r="E4" s="201"/>
      <c r="F4" s="202"/>
      <c r="G4" s="106" t="s">
        <v>817</v>
      </c>
      <c r="H4" s="203"/>
      <c r="I4" s="204"/>
      <c r="J4" s="150" t="s">
        <v>677</v>
      </c>
      <c r="K4" s="12">
        <v>6</v>
      </c>
      <c r="L4" s="24"/>
      <c r="M4" s="23" t="s">
        <v>276</v>
      </c>
      <c r="N4" s="12">
        <v>6.5</v>
      </c>
      <c r="O4" s="8"/>
      <c r="P4" s="7" t="s">
        <v>399</v>
      </c>
      <c r="Q4" s="46">
        <v>6</v>
      </c>
      <c r="R4" s="47"/>
      <c r="S4" s="23" t="s">
        <v>202</v>
      </c>
      <c r="T4" s="12">
        <v>7.5</v>
      </c>
      <c r="U4" s="8">
        <v>5</v>
      </c>
      <c r="V4" s="7" t="s">
        <v>350</v>
      </c>
      <c r="W4" s="12">
        <v>6</v>
      </c>
      <c r="X4" s="24"/>
    </row>
    <row r="5" spans="1:24" ht="15.75">
      <c r="A5" s="23" t="s">
        <v>667</v>
      </c>
      <c r="B5" s="12">
        <v>6.5</v>
      </c>
      <c r="C5" s="8"/>
      <c r="D5" s="7" t="s">
        <v>259</v>
      </c>
      <c r="E5" s="46">
        <v>6</v>
      </c>
      <c r="F5" s="47"/>
      <c r="G5" s="106" t="s">
        <v>306</v>
      </c>
      <c r="H5" s="203"/>
      <c r="I5" s="204"/>
      <c r="J5" s="150" t="s">
        <v>680</v>
      </c>
      <c r="K5" s="12">
        <v>0.5</v>
      </c>
      <c r="L5" s="24"/>
      <c r="M5" s="23" t="s">
        <v>278</v>
      </c>
      <c r="N5" s="12">
        <v>5.5</v>
      </c>
      <c r="O5" s="8"/>
      <c r="P5" s="7" t="s">
        <v>398</v>
      </c>
      <c r="Q5" s="46">
        <v>6.5</v>
      </c>
      <c r="R5" s="47"/>
      <c r="S5" s="23" t="s">
        <v>569</v>
      </c>
      <c r="T5" s="12">
        <v>6</v>
      </c>
      <c r="U5" s="8"/>
      <c r="V5" s="7" t="s">
        <v>354</v>
      </c>
      <c r="W5" s="12">
        <v>6.5</v>
      </c>
      <c r="X5" s="24"/>
    </row>
    <row r="6" spans="1:24" ht="15.75">
      <c r="A6" s="23" t="s">
        <v>668</v>
      </c>
      <c r="B6" s="12">
        <v>7.5</v>
      </c>
      <c r="C6" s="8"/>
      <c r="D6" s="106" t="s">
        <v>256</v>
      </c>
      <c r="E6" s="201"/>
      <c r="F6" s="202"/>
      <c r="G6" s="7" t="s">
        <v>304</v>
      </c>
      <c r="H6" s="12">
        <v>6.5</v>
      </c>
      <c r="I6" s="8">
        <v>-0.5</v>
      </c>
      <c r="J6" s="150" t="s">
        <v>678</v>
      </c>
      <c r="K6" s="12">
        <v>5</v>
      </c>
      <c r="L6" s="24">
        <v>-0.5</v>
      </c>
      <c r="M6" s="23" t="s">
        <v>319</v>
      </c>
      <c r="N6" s="12">
        <v>5.5</v>
      </c>
      <c r="O6" s="8">
        <v>-0.5</v>
      </c>
      <c r="P6" s="7" t="s">
        <v>409</v>
      </c>
      <c r="Q6" s="46">
        <v>6</v>
      </c>
      <c r="R6" s="47"/>
      <c r="S6" s="23" t="s">
        <v>548</v>
      </c>
      <c r="T6" s="12">
        <v>6.5</v>
      </c>
      <c r="U6" s="8">
        <v>1</v>
      </c>
      <c r="V6" s="7" t="s">
        <v>629</v>
      </c>
      <c r="W6" s="12">
        <v>6</v>
      </c>
      <c r="X6" s="24"/>
    </row>
    <row r="7" spans="1:24" ht="15.75">
      <c r="A7" s="23" t="s">
        <v>171</v>
      </c>
      <c r="B7" s="12">
        <v>5.5</v>
      </c>
      <c r="C7" s="8"/>
      <c r="D7" s="7" t="s">
        <v>260</v>
      </c>
      <c r="E7" s="46">
        <v>5.5</v>
      </c>
      <c r="F7" s="47">
        <v>-0.5</v>
      </c>
      <c r="G7" s="7"/>
      <c r="H7" s="12"/>
      <c r="I7" s="8"/>
      <c r="J7" s="150"/>
      <c r="K7" s="12"/>
      <c r="L7" s="24"/>
      <c r="M7" s="23"/>
      <c r="N7" s="12"/>
      <c r="O7" s="8"/>
      <c r="P7" s="7"/>
      <c r="Q7" s="46"/>
      <c r="R7" s="47"/>
      <c r="S7" s="23"/>
      <c r="T7" s="12"/>
      <c r="U7" s="8"/>
      <c r="V7" s="7"/>
      <c r="W7" s="12"/>
      <c r="X7" s="24"/>
    </row>
    <row r="8" spans="1:24" ht="15.75">
      <c r="A8" s="23"/>
      <c r="B8" s="12"/>
      <c r="C8" s="8"/>
      <c r="D8" s="7"/>
      <c r="E8" s="46"/>
      <c r="F8" s="47"/>
      <c r="G8" s="7" t="s">
        <v>215</v>
      </c>
      <c r="H8" s="12">
        <v>6</v>
      </c>
      <c r="I8" s="8"/>
      <c r="J8" s="220" t="s">
        <v>241</v>
      </c>
      <c r="K8" s="203"/>
      <c r="L8" s="216"/>
      <c r="M8" s="23" t="s">
        <v>239</v>
      </c>
      <c r="N8" s="12">
        <v>6</v>
      </c>
      <c r="O8" s="8"/>
      <c r="P8" s="7" t="s">
        <v>403</v>
      </c>
      <c r="Q8" s="46">
        <v>6</v>
      </c>
      <c r="R8" s="47"/>
      <c r="S8" s="23" t="s">
        <v>212</v>
      </c>
      <c r="T8" s="12">
        <v>7</v>
      </c>
      <c r="U8" s="8">
        <v>3</v>
      </c>
      <c r="V8" s="7" t="s">
        <v>358</v>
      </c>
      <c r="W8" s="12">
        <v>7.5</v>
      </c>
      <c r="X8" s="24">
        <v>0.5</v>
      </c>
    </row>
    <row r="9" spans="1:24" ht="15.75">
      <c r="A9" s="23" t="s">
        <v>181</v>
      </c>
      <c r="B9" s="12">
        <v>6.5</v>
      </c>
      <c r="C9" s="8">
        <v>1</v>
      </c>
      <c r="D9" s="7" t="s">
        <v>265</v>
      </c>
      <c r="E9" s="46">
        <v>5.5</v>
      </c>
      <c r="F9" s="47"/>
      <c r="G9" s="7" t="s">
        <v>312</v>
      </c>
      <c r="H9" s="12">
        <v>6</v>
      </c>
      <c r="I9" s="8"/>
      <c r="J9" s="150" t="s">
        <v>242</v>
      </c>
      <c r="K9" s="12">
        <v>6.5</v>
      </c>
      <c r="L9" s="24">
        <v>-0.5</v>
      </c>
      <c r="M9" s="23" t="s">
        <v>283</v>
      </c>
      <c r="N9" s="12">
        <v>6.5</v>
      </c>
      <c r="O9" s="8"/>
      <c r="P9" s="7" t="s">
        <v>402</v>
      </c>
      <c r="Q9" s="46">
        <v>6</v>
      </c>
      <c r="R9" s="47"/>
      <c r="S9" s="23" t="s">
        <v>214</v>
      </c>
      <c r="T9" s="12">
        <v>6.5</v>
      </c>
      <c r="U9" s="8"/>
      <c r="V9" s="7" t="s">
        <v>617</v>
      </c>
      <c r="W9" s="12">
        <v>6.5</v>
      </c>
      <c r="X9" s="24">
        <v>4</v>
      </c>
    </row>
    <row r="10" spans="1:24" ht="15.75">
      <c r="A10" s="23" t="s">
        <v>669</v>
      </c>
      <c r="B10" s="12">
        <v>5</v>
      </c>
      <c r="C10" s="8"/>
      <c r="D10" s="106" t="s">
        <v>266</v>
      </c>
      <c r="E10" s="201"/>
      <c r="F10" s="202"/>
      <c r="G10" s="7" t="s">
        <v>308</v>
      </c>
      <c r="H10" s="12">
        <v>7.5</v>
      </c>
      <c r="I10" s="8">
        <v>3</v>
      </c>
      <c r="J10" s="150" t="s">
        <v>243</v>
      </c>
      <c r="K10" s="12">
        <v>5.5</v>
      </c>
      <c r="L10" s="24"/>
      <c r="M10" s="23" t="s">
        <v>287</v>
      </c>
      <c r="N10" s="12">
        <v>7</v>
      </c>
      <c r="O10" s="8">
        <v>3</v>
      </c>
      <c r="P10" s="7" t="s">
        <v>404</v>
      </c>
      <c r="Q10" s="46">
        <v>6.5</v>
      </c>
      <c r="R10" s="47">
        <v>3</v>
      </c>
      <c r="S10" s="23" t="s">
        <v>209</v>
      </c>
      <c r="T10" s="12">
        <v>5</v>
      </c>
      <c r="U10" s="8"/>
      <c r="V10" s="7" t="s">
        <v>698</v>
      </c>
      <c r="W10" s="12">
        <v>6.5</v>
      </c>
      <c r="X10" s="24"/>
    </row>
    <row r="11" spans="1:24" ht="15.75">
      <c r="A11" s="23" t="s">
        <v>177</v>
      </c>
      <c r="B11" s="12">
        <v>6.5</v>
      </c>
      <c r="C11" s="8"/>
      <c r="D11" s="7" t="s">
        <v>269</v>
      </c>
      <c r="E11" s="46">
        <v>6</v>
      </c>
      <c r="F11" s="47">
        <v>-0.5</v>
      </c>
      <c r="G11" s="7" t="s">
        <v>692</v>
      </c>
      <c r="H11" s="12">
        <v>6</v>
      </c>
      <c r="I11" s="8"/>
      <c r="J11" s="220" t="s">
        <v>681</v>
      </c>
      <c r="K11" s="203"/>
      <c r="L11" s="216"/>
      <c r="M11" s="23" t="s">
        <v>285</v>
      </c>
      <c r="N11" s="12">
        <v>6</v>
      </c>
      <c r="O11" s="8"/>
      <c r="P11" s="7" t="s">
        <v>498</v>
      </c>
      <c r="Q11" s="46">
        <v>6</v>
      </c>
      <c r="R11" s="47"/>
      <c r="S11" s="23" t="s">
        <v>211</v>
      </c>
      <c r="T11" s="12">
        <v>7</v>
      </c>
      <c r="U11" s="8">
        <v>3</v>
      </c>
      <c r="V11" s="7" t="s">
        <v>357</v>
      </c>
      <c r="W11" s="12">
        <v>6</v>
      </c>
      <c r="X11" s="24"/>
    </row>
    <row r="12" spans="1:24" ht="15.75">
      <c r="A12" s="23"/>
      <c r="B12" s="12"/>
      <c r="C12" s="8"/>
      <c r="D12" s="106" t="s">
        <v>263</v>
      </c>
      <c r="E12" s="201"/>
      <c r="F12" s="202"/>
      <c r="G12" s="7"/>
      <c r="H12" s="12"/>
      <c r="I12" s="8"/>
      <c r="J12" s="150"/>
      <c r="K12" s="12"/>
      <c r="L12" s="24"/>
      <c r="M12" s="23"/>
      <c r="N12" s="12"/>
      <c r="O12" s="8"/>
      <c r="P12" s="7"/>
      <c r="Q12" s="46"/>
      <c r="R12" s="47"/>
      <c r="S12" s="23"/>
      <c r="T12" s="12"/>
      <c r="U12" s="8"/>
      <c r="V12" s="7"/>
      <c r="W12" s="12"/>
      <c r="X12" s="24"/>
    </row>
    <row r="13" spans="1:24" ht="15.75">
      <c r="A13" s="23" t="s">
        <v>189</v>
      </c>
      <c r="B13" s="12">
        <v>6.5</v>
      </c>
      <c r="C13" s="8">
        <v>3</v>
      </c>
      <c r="D13" s="7"/>
      <c r="E13" s="46"/>
      <c r="F13" s="47"/>
      <c r="G13" s="7" t="s">
        <v>315</v>
      </c>
      <c r="H13" s="12">
        <v>5</v>
      </c>
      <c r="I13" s="8"/>
      <c r="J13" s="150" t="s">
        <v>247</v>
      </c>
      <c r="K13" s="12">
        <v>6.5</v>
      </c>
      <c r="L13" s="24">
        <v>2.5</v>
      </c>
      <c r="M13" s="23" t="s">
        <v>689</v>
      </c>
      <c r="N13" s="12">
        <v>6.5</v>
      </c>
      <c r="O13" s="8">
        <v>6</v>
      </c>
      <c r="P13" s="7" t="s">
        <v>511</v>
      </c>
      <c r="Q13" s="46">
        <v>5</v>
      </c>
      <c r="R13" s="47"/>
      <c r="S13" s="23" t="s">
        <v>454</v>
      </c>
      <c r="T13" s="12">
        <v>6</v>
      </c>
      <c r="U13" s="8"/>
      <c r="V13" s="7" t="s">
        <v>699</v>
      </c>
      <c r="W13" s="12">
        <v>5</v>
      </c>
      <c r="X13" s="24"/>
    </row>
    <row r="14" spans="1:24" ht="15.75">
      <c r="A14" s="23" t="s">
        <v>245</v>
      </c>
      <c r="B14" s="12">
        <v>7</v>
      </c>
      <c r="C14" s="8">
        <v>2.5</v>
      </c>
      <c r="D14" s="7" t="s">
        <v>575</v>
      </c>
      <c r="E14" s="46">
        <v>5.5</v>
      </c>
      <c r="F14" s="47"/>
      <c r="G14" s="7" t="s">
        <v>318</v>
      </c>
      <c r="H14" s="12">
        <v>6.5</v>
      </c>
      <c r="I14" s="8"/>
      <c r="J14" s="150" t="s">
        <v>835</v>
      </c>
      <c r="K14" s="12">
        <v>5</v>
      </c>
      <c r="L14" s="24"/>
      <c r="M14" s="107" t="s">
        <v>294</v>
      </c>
      <c r="N14" s="203"/>
      <c r="O14" s="204"/>
      <c r="P14" s="7" t="s">
        <v>405</v>
      </c>
      <c r="Q14" s="46">
        <v>5</v>
      </c>
      <c r="R14" s="47">
        <v>-0.5</v>
      </c>
      <c r="S14" s="23" t="s">
        <v>317</v>
      </c>
      <c r="T14" s="12">
        <v>7.5</v>
      </c>
      <c r="U14" s="8">
        <v>1</v>
      </c>
      <c r="V14" s="7" t="s">
        <v>700</v>
      </c>
      <c r="W14" s="12">
        <v>6</v>
      </c>
      <c r="X14" s="24"/>
    </row>
    <row r="15" spans="1:24" ht="15.75">
      <c r="A15" s="23" t="s">
        <v>187</v>
      </c>
      <c r="B15" s="12">
        <v>5.5</v>
      </c>
      <c r="C15" s="8"/>
      <c r="D15" s="7" t="s">
        <v>581</v>
      </c>
      <c r="E15" s="46">
        <v>6</v>
      </c>
      <c r="F15" s="47"/>
      <c r="G15" s="106" t="s">
        <v>693</v>
      </c>
      <c r="H15" s="203"/>
      <c r="I15" s="204"/>
      <c r="J15" s="220" t="s">
        <v>684</v>
      </c>
      <c r="K15" s="203"/>
      <c r="L15" s="216"/>
      <c r="M15" s="107" t="s">
        <v>688</v>
      </c>
      <c r="N15" s="203"/>
      <c r="O15" s="204"/>
      <c r="P15" s="7" t="s">
        <v>407</v>
      </c>
      <c r="Q15" s="46">
        <v>7</v>
      </c>
      <c r="R15" s="47">
        <v>5.5</v>
      </c>
      <c r="S15" s="23" t="s">
        <v>453</v>
      </c>
      <c r="T15" s="12">
        <v>8</v>
      </c>
      <c r="U15" s="8">
        <v>6</v>
      </c>
      <c r="V15" s="7" t="s">
        <v>367</v>
      </c>
      <c r="W15" s="12">
        <v>6.5</v>
      </c>
      <c r="X15" s="24">
        <v>-0.5</v>
      </c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2" t="s">
        <v>3</v>
      </c>
      <c r="H16" s="21"/>
      <c r="I16" s="22"/>
      <c r="J16" s="148" t="s">
        <v>3</v>
      </c>
      <c r="K16" s="21"/>
      <c r="L16" s="198"/>
      <c r="M16" s="32" t="s">
        <v>3</v>
      </c>
      <c r="N16" s="21"/>
      <c r="O16" s="22"/>
      <c r="P16" s="20" t="s">
        <v>3</v>
      </c>
      <c r="Q16" s="48"/>
      <c r="R16" s="45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/>
      <c r="B17" s="37"/>
      <c r="C17" s="38"/>
      <c r="D17" s="39" t="s">
        <v>258</v>
      </c>
      <c r="E17" s="37">
        <v>6</v>
      </c>
      <c r="F17" s="40"/>
      <c r="G17" s="36" t="s">
        <v>301</v>
      </c>
      <c r="H17" s="37">
        <v>5.5</v>
      </c>
      <c r="I17" s="38"/>
      <c r="J17" s="156" t="s">
        <v>685</v>
      </c>
      <c r="K17" s="37">
        <v>6</v>
      </c>
      <c r="L17" s="40"/>
      <c r="M17" s="36" t="s">
        <v>274</v>
      </c>
      <c r="N17" s="37">
        <v>6.5</v>
      </c>
      <c r="O17" s="38"/>
      <c r="P17" s="39"/>
      <c r="Q17" s="49"/>
      <c r="R17" s="50"/>
      <c r="S17" s="36"/>
      <c r="T17" s="37"/>
      <c r="U17" s="38"/>
      <c r="V17" s="39"/>
      <c r="W17" s="37"/>
      <c r="X17" s="40"/>
    </row>
    <row r="18" spans="1:24" ht="15.75">
      <c r="A18" s="36"/>
      <c r="B18" s="37"/>
      <c r="C18" s="38"/>
      <c r="D18" s="39" t="s">
        <v>591</v>
      </c>
      <c r="E18" s="49">
        <v>6</v>
      </c>
      <c r="F18" s="50"/>
      <c r="G18" s="36" t="s">
        <v>302</v>
      </c>
      <c r="H18" s="37">
        <v>5</v>
      </c>
      <c r="I18" s="38"/>
      <c r="J18" s="156" t="s">
        <v>682</v>
      </c>
      <c r="K18" s="37">
        <v>6.5</v>
      </c>
      <c r="L18" s="199">
        <v>1</v>
      </c>
      <c r="M18" s="36" t="s">
        <v>284</v>
      </c>
      <c r="N18" s="37">
        <v>6</v>
      </c>
      <c r="O18" s="38"/>
      <c r="P18" s="39"/>
      <c r="Q18" s="49"/>
      <c r="R18" s="50"/>
      <c r="S18" s="36"/>
      <c r="T18" s="37"/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36" t="s">
        <v>320</v>
      </c>
      <c r="H19" s="37">
        <v>6.5</v>
      </c>
      <c r="I19" s="38">
        <v>3</v>
      </c>
      <c r="J19" s="156" t="s">
        <v>235</v>
      </c>
      <c r="K19" s="37">
        <v>6</v>
      </c>
      <c r="L19" s="40">
        <v>-0.5</v>
      </c>
      <c r="M19" s="36"/>
      <c r="N19" s="37"/>
      <c r="O19" s="38"/>
      <c r="P19" s="39"/>
      <c r="Q19" s="49"/>
      <c r="R19" s="50"/>
      <c r="S19" s="36"/>
      <c r="T19" s="37"/>
      <c r="U19" s="38"/>
      <c r="V19" s="39"/>
      <c r="W19" s="37"/>
      <c r="X19" s="40"/>
    </row>
    <row r="20" spans="1:24" ht="15.75">
      <c r="A20" s="108" t="s">
        <v>631</v>
      </c>
      <c r="B20" s="109">
        <f>AVERAGE(B2,B5,B6,B4)</f>
        <v>6.625</v>
      </c>
      <c r="C20" s="110">
        <v>3</v>
      </c>
      <c r="D20" s="111"/>
      <c r="E20" s="115"/>
      <c r="F20" s="116"/>
      <c r="G20" s="108"/>
      <c r="H20" s="109"/>
      <c r="I20" s="110"/>
      <c r="J20" s="124"/>
      <c r="K20" s="109"/>
      <c r="L20" s="200"/>
      <c r="M20" s="108" t="s">
        <v>631</v>
      </c>
      <c r="N20" s="109">
        <f>AVERAGE(N4,N2,N17,N5)</f>
        <v>6.125</v>
      </c>
      <c r="O20" s="110">
        <v>1</v>
      </c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15"/>
      <c r="F21" s="116"/>
      <c r="G21" s="108"/>
      <c r="H21" s="109"/>
      <c r="I21" s="110"/>
      <c r="J21" s="124"/>
      <c r="K21" s="109"/>
      <c r="L21" s="137"/>
      <c r="M21" s="108"/>
      <c r="N21" s="109"/>
      <c r="O21" s="110"/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ht="15">
      <c r="A22" s="26" t="s">
        <v>158</v>
      </c>
      <c r="B22" s="10"/>
      <c r="C22" s="9"/>
      <c r="D22" s="11" t="s">
        <v>251</v>
      </c>
      <c r="E22" s="10"/>
      <c r="F22" s="25"/>
      <c r="G22" s="11" t="s">
        <v>691</v>
      </c>
      <c r="H22" s="10"/>
      <c r="I22" s="9"/>
      <c r="J22" s="10" t="s">
        <v>223</v>
      </c>
      <c r="K22" s="10"/>
      <c r="L22" s="25"/>
      <c r="M22" s="220" t="s">
        <v>271</v>
      </c>
      <c r="N22" s="10"/>
      <c r="O22" s="9"/>
      <c r="P22" s="11" t="s">
        <v>408</v>
      </c>
      <c r="Q22" s="54"/>
      <c r="R22" s="126"/>
      <c r="S22" s="26" t="s">
        <v>198</v>
      </c>
      <c r="T22" s="10"/>
      <c r="U22" s="9"/>
      <c r="V22" s="11" t="s">
        <v>697</v>
      </c>
      <c r="W22" s="10"/>
      <c r="X22" s="25"/>
    </row>
    <row r="23" spans="1:24" ht="15">
      <c r="A23" s="26" t="s">
        <v>191</v>
      </c>
      <c r="B23" s="10">
        <v>6</v>
      </c>
      <c r="C23" s="9">
        <v>3</v>
      </c>
      <c r="D23" s="11" t="s">
        <v>506</v>
      </c>
      <c r="E23" s="10">
        <v>6</v>
      </c>
      <c r="F23" s="25"/>
      <c r="G23" s="11" t="s">
        <v>781</v>
      </c>
      <c r="H23" s="10">
        <v>5.5</v>
      </c>
      <c r="I23" s="9"/>
      <c r="J23" s="10" t="s">
        <v>685</v>
      </c>
      <c r="K23" s="10">
        <v>6</v>
      </c>
      <c r="L23" s="25"/>
      <c r="M23" s="220" t="s">
        <v>281</v>
      </c>
      <c r="N23" s="196"/>
      <c r="O23" s="197"/>
      <c r="P23" s="11" t="s">
        <v>560</v>
      </c>
      <c r="Q23" s="54"/>
      <c r="R23" s="126"/>
      <c r="S23" s="26" t="s">
        <v>562</v>
      </c>
      <c r="T23" s="10"/>
      <c r="U23" s="9"/>
      <c r="V23" s="11" t="s">
        <v>836</v>
      </c>
      <c r="W23" s="10"/>
      <c r="X23" s="25"/>
    </row>
    <row r="24" spans="1:24" ht="15">
      <c r="A24" s="26" t="s">
        <v>174</v>
      </c>
      <c r="B24" s="10"/>
      <c r="C24" s="9"/>
      <c r="D24" s="11" t="s">
        <v>427</v>
      </c>
      <c r="E24" s="10">
        <v>5.5</v>
      </c>
      <c r="F24" s="25"/>
      <c r="G24" s="11" t="s">
        <v>818</v>
      </c>
      <c r="H24" s="10">
        <v>5</v>
      </c>
      <c r="I24" s="9"/>
      <c r="J24" s="10" t="s">
        <v>682</v>
      </c>
      <c r="K24" s="10">
        <v>6.5</v>
      </c>
      <c r="L24" s="25"/>
      <c r="M24" s="220" t="s">
        <v>274</v>
      </c>
      <c r="N24" s="10">
        <v>6.5</v>
      </c>
      <c r="O24" s="9"/>
      <c r="P24" s="11" t="s">
        <v>739</v>
      </c>
      <c r="Q24" s="54"/>
      <c r="R24" s="126"/>
      <c r="S24" s="26" t="s">
        <v>455</v>
      </c>
      <c r="T24" s="10"/>
      <c r="U24" s="9"/>
      <c r="V24" s="11" t="s">
        <v>361</v>
      </c>
      <c r="W24" s="10"/>
      <c r="X24" s="25">
        <v>1</v>
      </c>
    </row>
    <row r="25" spans="1:24" ht="15">
      <c r="A25" s="26" t="s">
        <v>834</v>
      </c>
      <c r="B25" s="10"/>
      <c r="C25" s="9"/>
      <c r="D25" s="11" t="s">
        <v>425</v>
      </c>
      <c r="E25" s="196"/>
      <c r="F25" s="206"/>
      <c r="G25" s="11" t="s">
        <v>819</v>
      </c>
      <c r="H25" s="10"/>
      <c r="I25" s="9"/>
      <c r="J25" s="10" t="s">
        <v>235</v>
      </c>
      <c r="K25" s="10">
        <v>6</v>
      </c>
      <c r="L25" s="25">
        <v>-0.5</v>
      </c>
      <c r="M25" s="220" t="s">
        <v>284</v>
      </c>
      <c r="N25" s="10">
        <v>6</v>
      </c>
      <c r="O25" s="9"/>
      <c r="P25" s="11" t="s">
        <v>412</v>
      </c>
      <c r="Q25" s="54"/>
      <c r="R25" s="126"/>
      <c r="S25" s="26" t="s">
        <v>639</v>
      </c>
      <c r="T25" s="10"/>
      <c r="U25" s="9"/>
      <c r="V25" s="11" t="s">
        <v>351</v>
      </c>
      <c r="W25" s="10"/>
      <c r="X25" s="25"/>
    </row>
    <row r="26" spans="1:24" ht="15">
      <c r="A26" s="26" t="s">
        <v>623</v>
      </c>
      <c r="B26" s="10"/>
      <c r="C26" s="9"/>
      <c r="D26" s="11" t="s">
        <v>430</v>
      </c>
      <c r="E26" s="196"/>
      <c r="F26" s="206"/>
      <c r="G26" s="11" t="s">
        <v>820</v>
      </c>
      <c r="H26" s="10"/>
      <c r="I26" s="9"/>
      <c r="J26" s="10" t="s">
        <v>679</v>
      </c>
      <c r="K26" s="10"/>
      <c r="L26" s="25"/>
      <c r="M26" s="220" t="s">
        <v>288</v>
      </c>
      <c r="N26" s="10"/>
      <c r="O26" s="9"/>
      <c r="P26" s="11" t="s">
        <v>401</v>
      </c>
      <c r="Q26" s="54"/>
      <c r="R26" s="126"/>
      <c r="S26" s="26" t="s">
        <v>311</v>
      </c>
      <c r="T26" s="10"/>
      <c r="U26" s="9"/>
      <c r="V26" s="11" t="s">
        <v>349</v>
      </c>
      <c r="W26" s="10"/>
      <c r="X26" s="25"/>
    </row>
    <row r="27" spans="1:24" ht="15">
      <c r="A27" s="26" t="s">
        <v>169</v>
      </c>
      <c r="B27" s="10"/>
      <c r="C27" s="9"/>
      <c r="D27" s="11" t="s">
        <v>432</v>
      </c>
      <c r="E27" s="10">
        <v>6</v>
      </c>
      <c r="F27" s="25"/>
      <c r="G27" s="11" t="s">
        <v>821</v>
      </c>
      <c r="H27" s="10">
        <v>6.5</v>
      </c>
      <c r="I27" s="9">
        <v>3</v>
      </c>
      <c r="J27" s="10" t="s">
        <v>571</v>
      </c>
      <c r="K27" s="10"/>
      <c r="L27" s="25"/>
      <c r="M27" s="220"/>
      <c r="N27" s="10"/>
      <c r="O27" s="9"/>
      <c r="P27" s="11" t="s">
        <v>414</v>
      </c>
      <c r="Q27" s="54"/>
      <c r="R27" s="126"/>
      <c r="S27" s="26" t="s">
        <v>305</v>
      </c>
      <c r="T27" s="10"/>
      <c r="U27" s="9"/>
      <c r="V27" s="11" t="s">
        <v>369</v>
      </c>
      <c r="W27" s="10"/>
      <c r="X27" s="25"/>
    </row>
    <row r="28" spans="1:24" ht="15.75" thickBot="1">
      <c r="A28" s="27" t="s">
        <v>733</v>
      </c>
      <c r="B28" s="31"/>
      <c r="C28" s="29"/>
      <c r="D28" s="28" t="s">
        <v>752</v>
      </c>
      <c r="E28" s="207"/>
      <c r="F28" s="208"/>
      <c r="G28" s="28" t="s">
        <v>822</v>
      </c>
      <c r="H28" s="31"/>
      <c r="I28" s="29"/>
      <c r="J28" s="31" t="s">
        <v>232</v>
      </c>
      <c r="K28" s="31"/>
      <c r="L28" s="30"/>
      <c r="M28" s="247"/>
      <c r="N28" s="31"/>
      <c r="O28" s="29"/>
      <c r="P28" s="28" t="s">
        <v>499</v>
      </c>
      <c r="Q28" s="56"/>
      <c r="R28" s="127"/>
      <c r="S28" s="104" t="s">
        <v>488</v>
      </c>
      <c r="T28" s="31"/>
      <c r="U28" s="29"/>
      <c r="V28" s="28" t="s">
        <v>292</v>
      </c>
      <c r="W28" s="31"/>
      <c r="X28" s="30"/>
    </row>
    <row r="29" spans="1:24" ht="16.5" thickBot="1">
      <c r="A29" s="128" t="s">
        <v>0</v>
      </c>
      <c r="B29" s="138">
        <f>SUM(B2:C19,C20)</f>
        <v>76.5</v>
      </c>
      <c r="C29" s="4"/>
      <c r="D29" s="128" t="s">
        <v>0</v>
      </c>
      <c r="E29" s="143">
        <f>SUM(E2:F20)</f>
        <v>47</v>
      </c>
      <c r="F29" s="63"/>
      <c r="G29" s="128" t="s">
        <v>0</v>
      </c>
      <c r="H29" s="136">
        <f>SUM(H2:I20)</f>
        <v>73</v>
      </c>
      <c r="I29" s="63"/>
      <c r="J29" s="128" t="s">
        <v>0</v>
      </c>
      <c r="K29" s="136">
        <f>SUM(K2:K19)+SUM(L2:L19,K21)</f>
        <v>61.5</v>
      </c>
      <c r="L29" s="4"/>
      <c r="M29" s="128" t="s">
        <v>0</v>
      </c>
      <c r="N29" s="136">
        <f>SUM(N2:O19,O20)</f>
        <v>74.5</v>
      </c>
      <c r="O29" s="4"/>
      <c r="P29" s="128" t="s">
        <v>0</v>
      </c>
      <c r="Q29" s="139">
        <f>SUM(Q2:Q19)+SUM(R2:R19)</f>
        <v>73.5</v>
      </c>
      <c r="R29" s="4"/>
      <c r="S29" s="128" t="s">
        <v>0</v>
      </c>
      <c r="T29" s="136">
        <f>SUM(T2:T19)+SUM(U2:U19)</f>
        <v>91.5</v>
      </c>
      <c r="U29" s="63"/>
      <c r="V29" s="128" t="s">
        <v>0</v>
      </c>
      <c r="W29" s="136">
        <f>SUM(W2:W19)+SUM(X2:X19)</f>
        <v>72.5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2</v>
      </c>
      <c r="I30" s="63"/>
      <c r="J30" s="3" t="s">
        <v>1</v>
      </c>
      <c r="K30" s="1">
        <f>IF(ISERROR(FLOOR(PRODUCT(SUM(K29,-60),1/6),1)),0,FLOOR(PRODUCT(SUM(K29,-60),1/6),1))</f>
        <v>0</v>
      </c>
      <c r="L30" s="4"/>
      <c r="M30" s="3" t="s">
        <v>1</v>
      </c>
      <c r="N30" s="1">
        <f>IF(ISERROR(FLOOR(PRODUCT(SUM(N29,-60),1/6),1)),0,FLOOR(PRODUCT(SUM(N29,-60),1/6),1))</f>
        <v>2</v>
      </c>
      <c r="O30" s="4"/>
      <c r="P30" s="3" t="s">
        <v>1</v>
      </c>
      <c r="Q30" s="1">
        <f>IF(ISERROR(FLOOR(PRODUCT(SUM(Q29,-60),1/6),1)),0,FLOOR(PRODUCT(SUM(Q29,-60),1/6),1))</f>
        <v>2</v>
      </c>
      <c r="R30" s="4"/>
      <c r="S30" s="3" t="s">
        <v>1</v>
      </c>
      <c r="T30" s="1">
        <f>IF(ISERROR(FLOOR(PRODUCT(SUM(T29,-60),1/6),1)),0,FLOOR(PRODUCT(SUM(T29,-60),1/6),1))</f>
        <v>5</v>
      </c>
      <c r="U30" s="63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S1</f>
        <v>Calzini</v>
      </c>
      <c r="B32" s="14">
        <f>T30</f>
        <v>5</v>
      </c>
      <c r="C32" s="16"/>
      <c r="D32" s="14" t="str">
        <f>P1</f>
        <v>L.S.D.</v>
      </c>
      <c r="E32" s="15">
        <f>Q30</f>
        <v>2</v>
      </c>
      <c r="F32" s="5"/>
      <c r="G32" s="121" t="str">
        <f>D1</f>
        <v>Shooters</v>
      </c>
      <c r="H32" s="14">
        <f>E30</f>
        <v>0</v>
      </c>
      <c r="I32" s="5"/>
      <c r="J32" s="14" t="str">
        <f>J1</f>
        <v>Amici di Mohammed</v>
      </c>
      <c r="K32" s="15">
        <f>K30</f>
        <v>0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V1</f>
        <v>NcT</v>
      </c>
      <c r="B33" s="14">
        <f>W30</f>
        <v>2</v>
      </c>
      <c r="C33" s="16"/>
      <c r="D33" s="17" t="str">
        <f>M1</f>
        <v>Gente Felice</v>
      </c>
      <c r="E33" s="14">
        <f>N30</f>
        <v>2</v>
      </c>
      <c r="F33" s="5"/>
      <c r="G33" s="14" t="str">
        <f>A1</f>
        <v>Euskal Herria</v>
      </c>
      <c r="H33" s="18">
        <f>B30</f>
        <v>2</v>
      </c>
      <c r="I33" s="5"/>
      <c r="J33" s="14" t="str">
        <f>G1</f>
        <v>Forza Silvio</v>
      </c>
      <c r="K33" s="14">
        <f>H30</f>
        <v>2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2" right="0.75" top="0.26" bottom="0.43" header="0.15" footer="0.19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K1">
      <selection activeCell="S17" sqref="S17:T17"/>
    </sheetView>
  </sheetViews>
  <sheetFormatPr defaultColWidth="9.140625" defaultRowHeight="12.75"/>
  <cols>
    <col min="1" max="1" width="18.57421875" style="0" customWidth="1"/>
    <col min="4" max="4" width="18.28125" style="0" customWidth="1"/>
    <col min="7" max="7" width="23.8515625" style="0" customWidth="1"/>
    <col min="10" max="10" width="23.57421875" style="0" customWidth="1"/>
    <col min="13" max="13" width="20.8515625" style="0" customWidth="1"/>
    <col min="16" max="16" width="18.1406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Squadre!A32</f>
        <v>Gente Felice</v>
      </c>
      <c r="E1" s="59"/>
      <c r="F1" s="62"/>
      <c r="G1" s="58" t="str">
        <f>Squadre!I1</f>
        <v>Amici di Mohammed</v>
      </c>
      <c r="H1" s="59"/>
      <c r="I1" s="60"/>
      <c r="J1" s="61" t="str">
        <f>Squadre!M32</f>
        <v>NcT</v>
      </c>
      <c r="K1" s="59"/>
      <c r="L1" s="62"/>
      <c r="M1" s="58" t="str">
        <f>Squadre!E1</f>
        <v>Calzini</v>
      </c>
      <c r="N1" s="59"/>
      <c r="O1" s="60"/>
      <c r="P1" s="61" t="str">
        <f>Squadre!E32</f>
        <v>Forza Silvio</v>
      </c>
      <c r="Q1" s="59"/>
      <c r="R1" s="62"/>
      <c r="S1" s="58" t="str">
        <f>Squadre!M1</f>
        <v>Shooters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156</v>
      </c>
      <c r="B2" s="12">
        <v>6</v>
      </c>
      <c r="C2" s="8">
        <v>-1</v>
      </c>
      <c r="D2" s="7" t="s">
        <v>271</v>
      </c>
      <c r="E2" s="203"/>
      <c r="F2" s="216"/>
      <c r="G2" s="150" t="s">
        <v>588</v>
      </c>
      <c r="H2" s="12">
        <v>6</v>
      </c>
      <c r="I2" s="8">
        <v>-2</v>
      </c>
      <c r="J2" s="7" t="s">
        <v>348</v>
      </c>
      <c r="K2" s="203"/>
      <c r="L2" s="216"/>
      <c r="M2" s="107" t="s">
        <v>209</v>
      </c>
      <c r="N2" s="203"/>
      <c r="O2" s="204"/>
      <c r="P2" s="7" t="s">
        <v>296</v>
      </c>
      <c r="Q2" s="203"/>
      <c r="R2" s="216"/>
      <c r="S2" s="23" t="s">
        <v>252</v>
      </c>
      <c r="T2" s="46">
        <v>6.5</v>
      </c>
      <c r="U2" s="51">
        <v>-1</v>
      </c>
      <c r="V2" s="7" t="s">
        <v>606</v>
      </c>
      <c r="W2" s="46">
        <v>6</v>
      </c>
      <c r="X2" s="47"/>
    </row>
    <row r="3" spans="1:24" ht="15.75">
      <c r="A3" s="23"/>
      <c r="B3" s="12"/>
      <c r="C3" s="8"/>
      <c r="D3" s="7"/>
      <c r="E3" s="12"/>
      <c r="F3" s="24"/>
      <c r="G3" s="150"/>
      <c r="H3" s="12"/>
      <c r="I3" s="8"/>
      <c r="J3" s="7"/>
      <c r="K3" s="12"/>
      <c r="L3" s="24"/>
      <c r="M3" s="23"/>
      <c r="N3" s="12"/>
      <c r="O3" s="8"/>
      <c r="P3" s="7"/>
      <c r="Q3" s="12"/>
      <c r="R3" s="24"/>
      <c r="S3" s="23"/>
      <c r="T3" s="46"/>
      <c r="U3" s="51"/>
      <c r="V3" s="7"/>
      <c r="W3" s="46"/>
      <c r="X3" s="47"/>
    </row>
    <row r="4" spans="1:24" ht="15.75">
      <c r="A4" s="23" t="s">
        <v>166</v>
      </c>
      <c r="B4" s="12">
        <v>6.5</v>
      </c>
      <c r="C4" s="8"/>
      <c r="D4" s="7" t="s">
        <v>686</v>
      </c>
      <c r="E4" s="203"/>
      <c r="F4" s="216"/>
      <c r="G4" s="150" t="s">
        <v>677</v>
      </c>
      <c r="H4" s="12">
        <v>5.5</v>
      </c>
      <c r="I4" s="8"/>
      <c r="J4" s="7" t="s">
        <v>350</v>
      </c>
      <c r="K4" s="12">
        <v>6.5</v>
      </c>
      <c r="L4" s="24">
        <v>-0.5</v>
      </c>
      <c r="M4" s="23" t="s">
        <v>202</v>
      </c>
      <c r="N4" s="12">
        <v>6</v>
      </c>
      <c r="O4" s="8"/>
      <c r="P4" s="7" t="s">
        <v>817</v>
      </c>
      <c r="Q4" s="203"/>
      <c r="R4" s="216"/>
      <c r="S4" s="23" t="s">
        <v>258</v>
      </c>
      <c r="T4" s="46">
        <v>6</v>
      </c>
      <c r="U4" s="51"/>
      <c r="V4" s="7" t="s">
        <v>399</v>
      </c>
      <c r="W4" s="46">
        <v>5.5</v>
      </c>
      <c r="X4" s="47">
        <v>-0.5</v>
      </c>
    </row>
    <row r="5" spans="1:24" ht="15.75">
      <c r="A5" s="23" t="s">
        <v>667</v>
      </c>
      <c r="B5" s="12">
        <v>6.5</v>
      </c>
      <c r="C5" s="8"/>
      <c r="D5" s="7" t="s">
        <v>276</v>
      </c>
      <c r="E5" s="12">
        <v>7</v>
      </c>
      <c r="F5" s="24">
        <v>3</v>
      </c>
      <c r="G5" s="150" t="s">
        <v>680</v>
      </c>
      <c r="H5" s="12">
        <v>5.5</v>
      </c>
      <c r="I5" s="8"/>
      <c r="J5" s="7" t="s">
        <v>354</v>
      </c>
      <c r="K5" s="12">
        <v>6.5</v>
      </c>
      <c r="L5" s="24"/>
      <c r="M5" s="23" t="s">
        <v>569</v>
      </c>
      <c r="N5" s="12">
        <v>6</v>
      </c>
      <c r="O5" s="8"/>
      <c r="P5" s="7" t="s">
        <v>306</v>
      </c>
      <c r="Q5" s="203"/>
      <c r="R5" s="216"/>
      <c r="S5" s="23" t="s">
        <v>259</v>
      </c>
      <c r="T5" s="46">
        <v>6</v>
      </c>
      <c r="U5" s="51"/>
      <c r="V5" s="7" t="s">
        <v>708</v>
      </c>
      <c r="W5" s="46">
        <v>7</v>
      </c>
      <c r="X5" s="47">
        <v>3</v>
      </c>
    </row>
    <row r="6" spans="1:24" ht="15.75">
      <c r="A6" s="23" t="s">
        <v>668</v>
      </c>
      <c r="B6" s="12">
        <v>6</v>
      </c>
      <c r="C6" s="8"/>
      <c r="D6" s="7" t="s">
        <v>277</v>
      </c>
      <c r="E6" s="12">
        <v>6</v>
      </c>
      <c r="F6" s="24"/>
      <c r="G6" s="150" t="s">
        <v>678</v>
      </c>
      <c r="H6" s="203"/>
      <c r="I6" s="204"/>
      <c r="J6" s="7" t="s">
        <v>554</v>
      </c>
      <c r="K6" s="12">
        <v>5</v>
      </c>
      <c r="L6" s="24">
        <v>-0.5</v>
      </c>
      <c r="M6" s="23" t="s">
        <v>305</v>
      </c>
      <c r="N6" s="12">
        <v>6</v>
      </c>
      <c r="O6" s="8"/>
      <c r="P6" s="7" t="s">
        <v>304</v>
      </c>
      <c r="Q6" s="12">
        <v>5.5</v>
      </c>
      <c r="R6" s="24"/>
      <c r="S6" s="23" t="s">
        <v>257</v>
      </c>
      <c r="T6" s="201"/>
      <c r="U6" s="205"/>
      <c r="V6" s="7" t="s">
        <v>398</v>
      </c>
      <c r="W6" s="46">
        <v>6</v>
      </c>
      <c r="X6" s="47"/>
    </row>
    <row r="7" spans="1:24" ht="15.75">
      <c r="A7" s="23" t="s">
        <v>171</v>
      </c>
      <c r="B7" s="12">
        <v>5.5</v>
      </c>
      <c r="C7" s="8"/>
      <c r="D7" s="7"/>
      <c r="E7" s="12"/>
      <c r="F7" s="24"/>
      <c r="G7" s="150"/>
      <c r="H7" s="12"/>
      <c r="I7" s="8"/>
      <c r="J7" s="7"/>
      <c r="K7" s="12"/>
      <c r="L7" s="24"/>
      <c r="M7" s="23"/>
      <c r="N7" s="12"/>
      <c r="O7" s="8"/>
      <c r="P7" s="7"/>
      <c r="Q7" s="12"/>
      <c r="R7" s="24"/>
      <c r="S7" s="23" t="s">
        <v>260</v>
      </c>
      <c r="T7" s="46">
        <v>6</v>
      </c>
      <c r="U7" s="51"/>
      <c r="V7" s="7"/>
      <c r="W7" s="46"/>
      <c r="X7" s="47"/>
    </row>
    <row r="8" spans="1:24" ht="15.75">
      <c r="A8" s="23"/>
      <c r="B8" s="12"/>
      <c r="C8" s="8"/>
      <c r="D8" s="7" t="s">
        <v>239</v>
      </c>
      <c r="E8" s="12">
        <v>6.5</v>
      </c>
      <c r="F8" s="24">
        <v>-0.5</v>
      </c>
      <c r="G8" s="150" t="s">
        <v>241</v>
      </c>
      <c r="H8" s="203"/>
      <c r="I8" s="204"/>
      <c r="J8" s="7" t="s">
        <v>361</v>
      </c>
      <c r="K8" s="12">
        <v>6</v>
      </c>
      <c r="L8" s="24"/>
      <c r="M8" s="23" t="s">
        <v>639</v>
      </c>
      <c r="N8" s="12">
        <v>6</v>
      </c>
      <c r="O8" s="8"/>
      <c r="P8" s="7" t="s">
        <v>215</v>
      </c>
      <c r="Q8" s="12">
        <v>5.5</v>
      </c>
      <c r="R8" s="24"/>
      <c r="S8" s="23"/>
      <c r="T8" s="46"/>
      <c r="U8" s="51"/>
      <c r="V8" s="7" t="s">
        <v>404</v>
      </c>
      <c r="W8" s="46">
        <v>6</v>
      </c>
      <c r="X8" s="47"/>
    </row>
    <row r="9" spans="1:24" ht="15.75">
      <c r="A9" s="23" t="s">
        <v>669</v>
      </c>
      <c r="B9" s="12">
        <v>6</v>
      </c>
      <c r="C9" s="8"/>
      <c r="D9" s="7" t="s">
        <v>283</v>
      </c>
      <c r="E9" s="12">
        <v>6.5</v>
      </c>
      <c r="F9" s="24"/>
      <c r="G9" s="150" t="s">
        <v>242</v>
      </c>
      <c r="H9" s="203"/>
      <c r="I9" s="204"/>
      <c r="J9" s="7" t="s">
        <v>553</v>
      </c>
      <c r="K9" s="12">
        <v>6.5</v>
      </c>
      <c r="L9" s="24"/>
      <c r="M9" s="23" t="s">
        <v>214</v>
      </c>
      <c r="N9" s="12">
        <v>5.5</v>
      </c>
      <c r="O9" s="8"/>
      <c r="P9" s="7" t="s">
        <v>312</v>
      </c>
      <c r="Q9" s="203"/>
      <c r="R9" s="216"/>
      <c r="S9" s="23" t="s">
        <v>265</v>
      </c>
      <c r="T9" s="46">
        <v>6</v>
      </c>
      <c r="U9" s="51"/>
      <c r="V9" s="7" t="s">
        <v>402</v>
      </c>
      <c r="W9" s="46">
        <v>5.5</v>
      </c>
      <c r="X9" s="47"/>
    </row>
    <row r="10" spans="1:24" ht="15.75">
      <c r="A10" s="23" t="s">
        <v>179</v>
      </c>
      <c r="B10" s="12">
        <v>5</v>
      </c>
      <c r="C10" s="8">
        <v>-0.5</v>
      </c>
      <c r="D10" s="7" t="s">
        <v>287</v>
      </c>
      <c r="E10" s="12">
        <v>5.5</v>
      </c>
      <c r="F10" s="24"/>
      <c r="G10" s="150" t="s">
        <v>243</v>
      </c>
      <c r="H10" s="12">
        <v>6</v>
      </c>
      <c r="I10" s="8"/>
      <c r="J10" s="7" t="s">
        <v>617</v>
      </c>
      <c r="K10" s="12">
        <v>5.5</v>
      </c>
      <c r="L10" s="24">
        <v>3</v>
      </c>
      <c r="M10" s="23" t="s">
        <v>489</v>
      </c>
      <c r="N10" s="12">
        <v>6</v>
      </c>
      <c r="O10" s="8">
        <v>-0.5</v>
      </c>
      <c r="P10" s="7" t="s">
        <v>308</v>
      </c>
      <c r="Q10" s="12">
        <v>6</v>
      </c>
      <c r="R10" s="24">
        <v>1</v>
      </c>
      <c r="S10" s="23" t="s">
        <v>266</v>
      </c>
      <c r="T10" s="46">
        <v>6.5</v>
      </c>
      <c r="U10" s="51"/>
      <c r="V10" s="7" t="s">
        <v>709</v>
      </c>
      <c r="W10" s="46">
        <v>6</v>
      </c>
      <c r="X10" s="47"/>
    </row>
    <row r="11" spans="1:24" ht="15.75">
      <c r="A11" s="23" t="s">
        <v>177</v>
      </c>
      <c r="B11" s="12">
        <v>6</v>
      </c>
      <c r="C11" s="8"/>
      <c r="D11" s="7" t="s">
        <v>285</v>
      </c>
      <c r="E11" s="203"/>
      <c r="F11" s="216"/>
      <c r="G11" s="150" t="s">
        <v>681</v>
      </c>
      <c r="H11" s="203"/>
      <c r="I11" s="204"/>
      <c r="J11" s="7" t="s">
        <v>358</v>
      </c>
      <c r="K11" s="12">
        <v>6</v>
      </c>
      <c r="L11" s="24">
        <v>-0.5</v>
      </c>
      <c r="M11" s="23" t="s">
        <v>211</v>
      </c>
      <c r="N11" s="12">
        <v>6.5</v>
      </c>
      <c r="O11" s="8"/>
      <c r="P11" s="7" t="s">
        <v>692</v>
      </c>
      <c r="Q11" s="12">
        <v>6.5</v>
      </c>
      <c r="R11" s="24">
        <v>1</v>
      </c>
      <c r="S11" s="23" t="s">
        <v>269</v>
      </c>
      <c r="T11" s="201"/>
      <c r="U11" s="205"/>
      <c r="V11" s="7" t="s">
        <v>498</v>
      </c>
      <c r="W11" s="46">
        <v>5.5</v>
      </c>
      <c r="X11" s="47"/>
    </row>
    <row r="12" spans="1:24" ht="15.75">
      <c r="A12" s="23"/>
      <c r="B12" s="12"/>
      <c r="C12" s="8"/>
      <c r="D12" s="7"/>
      <c r="E12" s="12"/>
      <c r="F12" s="24"/>
      <c r="G12" s="150"/>
      <c r="H12" s="12"/>
      <c r="I12" s="8"/>
      <c r="J12" s="7"/>
      <c r="K12" s="12"/>
      <c r="L12" s="24"/>
      <c r="M12" s="23"/>
      <c r="N12" s="12"/>
      <c r="O12" s="8"/>
      <c r="P12" s="7"/>
      <c r="Q12" s="12"/>
      <c r="R12" s="24"/>
      <c r="S12" s="23" t="s">
        <v>268</v>
      </c>
      <c r="T12" s="46">
        <v>6</v>
      </c>
      <c r="U12" s="51">
        <v>-0.5</v>
      </c>
      <c r="V12" s="7"/>
      <c r="W12" s="46"/>
      <c r="X12" s="47"/>
    </row>
    <row r="13" spans="1:24" ht="15.75">
      <c r="A13" s="23" t="s">
        <v>191</v>
      </c>
      <c r="B13" s="12">
        <v>6</v>
      </c>
      <c r="C13" s="8"/>
      <c r="D13" s="7" t="s">
        <v>689</v>
      </c>
      <c r="E13" s="12">
        <v>5.5</v>
      </c>
      <c r="F13" s="24"/>
      <c r="G13" s="150" t="s">
        <v>247</v>
      </c>
      <c r="H13" s="12">
        <v>6</v>
      </c>
      <c r="I13" s="8">
        <v>3</v>
      </c>
      <c r="J13" s="7" t="s">
        <v>369</v>
      </c>
      <c r="K13" s="12">
        <v>5.5</v>
      </c>
      <c r="L13" s="24"/>
      <c r="M13" s="23" t="s">
        <v>454</v>
      </c>
      <c r="N13" s="12">
        <v>6.5</v>
      </c>
      <c r="O13" s="8">
        <v>3</v>
      </c>
      <c r="P13" s="7" t="s">
        <v>315</v>
      </c>
      <c r="Q13" s="12">
        <v>6</v>
      </c>
      <c r="R13" s="24">
        <v>-0.5</v>
      </c>
      <c r="S13" s="23"/>
      <c r="T13" s="46"/>
      <c r="U13" s="51"/>
      <c r="V13" s="7" t="s">
        <v>407</v>
      </c>
      <c r="W13" s="46">
        <v>6</v>
      </c>
      <c r="X13" s="47"/>
    </row>
    <row r="14" spans="1:24" ht="15.75">
      <c r="A14" s="23" t="s">
        <v>187</v>
      </c>
      <c r="B14" s="12">
        <v>6.5</v>
      </c>
      <c r="C14" s="8">
        <v>3</v>
      </c>
      <c r="D14" s="7" t="s">
        <v>293</v>
      </c>
      <c r="E14" s="12">
        <v>5</v>
      </c>
      <c r="F14" s="24"/>
      <c r="G14" s="150" t="s">
        <v>835</v>
      </c>
      <c r="H14" s="12">
        <v>5</v>
      </c>
      <c r="I14" s="8"/>
      <c r="J14" s="7" t="s">
        <v>700</v>
      </c>
      <c r="K14" s="12">
        <v>5.5</v>
      </c>
      <c r="L14" s="24"/>
      <c r="M14" s="23" t="s">
        <v>317</v>
      </c>
      <c r="N14" s="12">
        <v>5.5</v>
      </c>
      <c r="O14" s="8"/>
      <c r="P14" s="7" t="s">
        <v>318</v>
      </c>
      <c r="Q14" s="12">
        <v>6</v>
      </c>
      <c r="R14" s="24"/>
      <c r="S14" s="23" t="s">
        <v>575</v>
      </c>
      <c r="T14" s="46">
        <v>6.5</v>
      </c>
      <c r="U14" s="51">
        <v>3</v>
      </c>
      <c r="V14" s="7" t="s">
        <v>511</v>
      </c>
      <c r="W14" s="201"/>
      <c r="X14" s="202"/>
    </row>
    <row r="15" spans="1:24" ht="15.75">
      <c r="A15" s="23" t="s">
        <v>189</v>
      </c>
      <c r="B15" s="12">
        <v>5</v>
      </c>
      <c r="C15" s="8"/>
      <c r="D15" s="7" t="s">
        <v>295</v>
      </c>
      <c r="E15" s="12">
        <v>7</v>
      </c>
      <c r="F15" s="24">
        <v>3</v>
      </c>
      <c r="G15" s="150" t="s">
        <v>684</v>
      </c>
      <c r="H15" s="203"/>
      <c r="I15" s="204"/>
      <c r="J15" s="7" t="s">
        <v>367</v>
      </c>
      <c r="K15" s="12">
        <v>7</v>
      </c>
      <c r="L15" s="24"/>
      <c r="M15" s="23" t="s">
        <v>453</v>
      </c>
      <c r="N15" s="12">
        <v>7</v>
      </c>
      <c r="O15" s="8">
        <v>3</v>
      </c>
      <c r="P15" s="7" t="s">
        <v>693</v>
      </c>
      <c r="Q15" s="203"/>
      <c r="R15" s="216"/>
      <c r="S15" s="23" t="s">
        <v>581</v>
      </c>
      <c r="T15" s="46">
        <v>6.5</v>
      </c>
      <c r="U15" s="51">
        <v>2.5</v>
      </c>
      <c r="V15" s="7" t="s">
        <v>414</v>
      </c>
      <c r="W15" s="46">
        <v>5</v>
      </c>
      <c r="X15" s="47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48"/>
      <c r="X16" s="45"/>
    </row>
    <row r="17" spans="1:24" ht="15.75">
      <c r="A17" s="36"/>
      <c r="B17" s="37"/>
      <c r="C17" s="38"/>
      <c r="D17" s="39" t="s">
        <v>273</v>
      </c>
      <c r="E17" s="37">
        <v>6</v>
      </c>
      <c r="F17" s="40">
        <v>-2</v>
      </c>
      <c r="G17" s="105" t="s">
        <v>685</v>
      </c>
      <c r="H17" s="37">
        <v>6</v>
      </c>
      <c r="I17" s="38"/>
      <c r="J17" s="36" t="s">
        <v>837</v>
      </c>
      <c r="K17" s="37">
        <v>3</v>
      </c>
      <c r="L17" s="40"/>
      <c r="M17" s="36" t="s">
        <v>837</v>
      </c>
      <c r="N17" s="37">
        <v>3</v>
      </c>
      <c r="O17" s="38"/>
      <c r="P17" s="39" t="s">
        <v>691</v>
      </c>
      <c r="Q17" s="37">
        <v>6</v>
      </c>
      <c r="R17" s="40"/>
      <c r="S17" s="36" t="s">
        <v>430</v>
      </c>
      <c r="T17" s="37">
        <v>6.5</v>
      </c>
      <c r="U17" s="38"/>
      <c r="V17" s="39" t="s">
        <v>405</v>
      </c>
      <c r="W17" s="49">
        <v>7</v>
      </c>
      <c r="X17" s="50">
        <v>2</v>
      </c>
    </row>
    <row r="18" spans="1:24" ht="15.75">
      <c r="A18" s="36"/>
      <c r="B18" s="37"/>
      <c r="C18" s="38"/>
      <c r="D18" s="39" t="s">
        <v>284</v>
      </c>
      <c r="E18" s="37">
        <v>6</v>
      </c>
      <c r="F18" s="40"/>
      <c r="G18" s="105" t="s">
        <v>682</v>
      </c>
      <c r="H18" s="37">
        <v>6</v>
      </c>
      <c r="I18" s="38"/>
      <c r="J18" s="39"/>
      <c r="K18" s="37"/>
      <c r="L18" s="40"/>
      <c r="M18" s="36"/>
      <c r="N18" s="37"/>
      <c r="O18" s="38"/>
      <c r="P18" s="39" t="s">
        <v>819</v>
      </c>
      <c r="Q18" s="37">
        <v>6</v>
      </c>
      <c r="R18" s="40"/>
      <c r="S18" s="36"/>
      <c r="T18" s="49"/>
      <c r="U18" s="53"/>
      <c r="V18" s="39"/>
      <c r="W18" s="49"/>
      <c r="X18" s="50"/>
    </row>
    <row r="19" spans="1:24" ht="15.75">
      <c r="A19" s="36"/>
      <c r="B19" s="37"/>
      <c r="C19" s="38"/>
      <c r="D19" s="39"/>
      <c r="E19" s="37"/>
      <c r="F19" s="40"/>
      <c r="G19" s="105" t="s">
        <v>235</v>
      </c>
      <c r="H19" s="37">
        <v>6</v>
      </c>
      <c r="I19" s="38"/>
      <c r="J19" s="39"/>
      <c r="K19" s="37"/>
      <c r="L19" s="40"/>
      <c r="M19" s="36"/>
      <c r="N19" s="37"/>
      <c r="O19" s="38"/>
      <c r="P19" s="39" t="s">
        <v>821</v>
      </c>
      <c r="Q19" s="37">
        <v>7</v>
      </c>
      <c r="R19" s="40">
        <v>3</v>
      </c>
      <c r="S19" s="36"/>
      <c r="T19" s="49"/>
      <c r="U19" s="53"/>
      <c r="V19" s="39"/>
      <c r="W19" s="49"/>
      <c r="X19" s="50"/>
    </row>
    <row r="20" spans="1:24" ht="15.75">
      <c r="A20" s="108" t="s">
        <v>838</v>
      </c>
      <c r="B20" s="109">
        <f>AVERAGE(B2,B4,B5,B6)</f>
        <v>6.25</v>
      </c>
      <c r="C20" s="110">
        <v>1</v>
      </c>
      <c r="D20" s="108"/>
      <c r="E20" s="109"/>
      <c r="F20" s="112"/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22"/>
      <c r="T20" s="109"/>
      <c r="U20" s="114"/>
      <c r="V20" s="108"/>
      <c r="W20" s="109"/>
      <c r="X20" s="112"/>
    </row>
    <row r="21" spans="1:24" ht="15.75">
      <c r="A21" s="108"/>
      <c r="B21" s="109"/>
      <c r="C21" s="110"/>
      <c r="D21" s="108"/>
      <c r="E21" s="109"/>
      <c r="F21" s="112"/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22"/>
      <c r="T21" s="109"/>
      <c r="U21" s="114"/>
      <c r="V21" s="108"/>
      <c r="W21" s="109"/>
      <c r="X21" s="112"/>
    </row>
    <row r="22" spans="1:24" ht="12.75">
      <c r="A22" s="26" t="s">
        <v>158</v>
      </c>
      <c r="B22" s="10"/>
      <c r="C22" s="9"/>
      <c r="D22" s="11" t="s">
        <v>273</v>
      </c>
      <c r="E22" s="10">
        <v>6</v>
      </c>
      <c r="F22" s="25">
        <v>-2</v>
      </c>
      <c r="G22" s="10" t="s">
        <v>223</v>
      </c>
      <c r="H22" s="10"/>
      <c r="I22" s="9"/>
      <c r="J22" s="11" t="s">
        <v>346</v>
      </c>
      <c r="K22" s="196"/>
      <c r="L22" s="206"/>
      <c r="M22" s="26" t="s">
        <v>198</v>
      </c>
      <c r="N22" s="196"/>
      <c r="O22" s="197"/>
      <c r="P22" s="11" t="s">
        <v>691</v>
      </c>
      <c r="Q22" s="10">
        <v>6</v>
      </c>
      <c r="R22" s="25"/>
      <c r="S22" s="26" t="s">
        <v>251</v>
      </c>
      <c r="T22" s="10"/>
      <c r="U22" s="9"/>
      <c r="V22" s="11" t="s">
        <v>397</v>
      </c>
      <c r="W22" s="54"/>
      <c r="X22" s="126"/>
    </row>
    <row r="23" spans="1:24" ht="12.75">
      <c r="A23" s="26" t="s">
        <v>245</v>
      </c>
      <c r="B23" s="196"/>
      <c r="C23" s="197"/>
      <c r="D23" s="11" t="s">
        <v>281</v>
      </c>
      <c r="E23" s="10"/>
      <c r="F23" s="25"/>
      <c r="G23" s="10" t="s">
        <v>685</v>
      </c>
      <c r="H23" s="10">
        <v>6</v>
      </c>
      <c r="I23" s="9"/>
      <c r="J23" s="11" t="s">
        <v>349</v>
      </c>
      <c r="K23" s="10"/>
      <c r="L23" s="25"/>
      <c r="M23" s="26" t="s">
        <v>562</v>
      </c>
      <c r="N23" s="10"/>
      <c r="O23" s="9"/>
      <c r="P23" s="11" t="s">
        <v>781</v>
      </c>
      <c r="Q23" s="196"/>
      <c r="R23" s="206"/>
      <c r="S23" s="26" t="s">
        <v>506</v>
      </c>
      <c r="T23" s="10"/>
      <c r="U23" s="9"/>
      <c r="V23" s="11" t="s">
        <v>739</v>
      </c>
      <c r="W23" s="54"/>
      <c r="X23" s="126"/>
    </row>
    <row r="24" spans="1:24" ht="12.75">
      <c r="A24" s="26" t="s">
        <v>623</v>
      </c>
      <c r="B24" s="10"/>
      <c r="C24" s="9">
        <v>6</v>
      </c>
      <c r="D24" s="11" t="s">
        <v>284</v>
      </c>
      <c r="E24" s="10">
        <v>6</v>
      </c>
      <c r="F24" s="25"/>
      <c r="G24" s="10" t="s">
        <v>682</v>
      </c>
      <c r="H24" s="10">
        <v>6</v>
      </c>
      <c r="I24" s="9"/>
      <c r="J24" s="11" t="s">
        <v>629</v>
      </c>
      <c r="K24" s="10"/>
      <c r="L24" s="25"/>
      <c r="M24" s="26" t="s">
        <v>455</v>
      </c>
      <c r="N24" s="10"/>
      <c r="O24" s="9"/>
      <c r="P24" s="11" t="s">
        <v>818</v>
      </c>
      <c r="Q24" s="196"/>
      <c r="R24" s="206"/>
      <c r="S24" s="26" t="s">
        <v>427</v>
      </c>
      <c r="T24" s="10"/>
      <c r="U24" s="9"/>
      <c r="V24" s="11" t="s">
        <v>560</v>
      </c>
      <c r="W24" s="54"/>
      <c r="X24" s="126"/>
    </row>
    <row r="25" spans="1:24" ht="12.75">
      <c r="A25" s="26" t="s">
        <v>671</v>
      </c>
      <c r="B25" s="10"/>
      <c r="C25" s="9"/>
      <c r="D25" s="11" t="s">
        <v>288</v>
      </c>
      <c r="E25" s="10"/>
      <c r="F25" s="25"/>
      <c r="G25" s="10" t="s">
        <v>235</v>
      </c>
      <c r="H25" s="10">
        <v>6</v>
      </c>
      <c r="I25" s="9"/>
      <c r="J25" s="11" t="s">
        <v>698</v>
      </c>
      <c r="K25" s="10"/>
      <c r="L25" s="25"/>
      <c r="M25" s="26" t="s">
        <v>209</v>
      </c>
      <c r="N25" s="10"/>
      <c r="O25" s="9"/>
      <c r="P25" s="11" t="s">
        <v>819</v>
      </c>
      <c r="Q25" s="10">
        <v>6</v>
      </c>
      <c r="R25" s="25"/>
      <c r="S25" s="26" t="s">
        <v>423</v>
      </c>
      <c r="T25" s="10"/>
      <c r="U25" s="9"/>
      <c r="V25" s="11" t="s">
        <v>403</v>
      </c>
      <c r="W25" s="54"/>
      <c r="X25" s="126"/>
    </row>
    <row r="26" spans="1:24" ht="12.75">
      <c r="A26" s="26" t="s">
        <v>174</v>
      </c>
      <c r="B26" s="10"/>
      <c r="C26" s="9"/>
      <c r="D26" s="11" t="s">
        <v>688</v>
      </c>
      <c r="E26" s="10"/>
      <c r="F26" s="25"/>
      <c r="G26" s="10" t="s">
        <v>679</v>
      </c>
      <c r="H26" s="10"/>
      <c r="I26" s="9"/>
      <c r="J26" s="11" t="s">
        <v>364</v>
      </c>
      <c r="K26" s="10"/>
      <c r="L26" s="25"/>
      <c r="M26" s="26" t="s">
        <v>311</v>
      </c>
      <c r="N26" s="10"/>
      <c r="O26" s="9"/>
      <c r="P26" s="11" t="s">
        <v>820</v>
      </c>
      <c r="Q26" s="10"/>
      <c r="R26" s="25"/>
      <c r="S26" s="26" t="s">
        <v>430</v>
      </c>
      <c r="T26" s="10">
        <v>6.5</v>
      </c>
      <c r="U26" s="9"/>
      <c r="V26" s="11" t="s">
        <v>412</v>
      </c>
      <c r="W26" s="54"/>
      <c r="X26" s="126"/>
    </row>
    <row r="27" spans="1:24" ht="12.75">
      <c r="A27" s="26" t="s">
        <v>733</v>
      </c>
      <c r="B27" s="10"/>
      <c r="C27" s="9"/>
      <c r="D27" s="11" t="s">
        <v>687</v>
      </c>
      <c r="E27" s="10"/>
      <c r="F27" s="25"/>
      <c r="G27" s="10" t="s">
        <v>571</v>
      </c>
      <c r="H27" s="10"/>
      <c r="I27" s="9"/>
      <c r="J27" s="11" t="s">
        <v>699</v>
      </c>
      <c r="K27" s="10"/>
      <c r="L27" s="25"/>
      <c r="M27" s="26" t="s">
        <v>452</v>
      </c>
      <c r="N27" s="10"/>
      <c r="O27" s="9"/>
      <c r="P27" s="11" t="s">
        <v>821</v>
      </c>
      <c r="Q27" s="10">
        <v>7</v>
      </c>
      <c r="R27" s="25">
        <v>3</v>
      </c>
      <c r="S27" s="26" t="s">
        <v>417</v>
      </c>
      <c r="T27" s="10"/>
      <c r="U27" s="9"/>
      <c r="V27" s="11" t="s">
        <v>405</v>
      </c>
      <c r="W27" s="54">
        <v>7</v>
      </c>
      <c r="X27" s="126">
        <v>2</v>
      </c>
    </row>
    <row r="28" spans="1:24" ht="13.5" thickBot="1">
      <c r="A28" s="27" t="s">
        <v>169</v>
      </c>
      <c r="B28" s="31"/>
      <c r="C28" s="29"/>
      <c r="D28" s="28"/>
      <c r="E28" s="31"/>
      <c r="F28" s="30"/>
      <c r="G28" s="31" t="s">
        <v>232</v>
      </c>
      <c r="H28" s="31"/>
      <c r="I28" s="29"/>
      <c r="J28" s="28" t="s">
        <v>292</v>
      </c>
      <c r="K28" s="31"/>
      <c r="L28" s="30"/>
      <c r="M28" s="104" t="s">
        <v>488</v>
      </c>
      <c r="N28" s="31"/>
      <c r="O28" s="29"/>
      <c r="P28" s="28" t="s">
        <v>822</v>
      </c>
      <c r="Q28" s="31"/>
      <c r="R28" s="30"/>
      <c r="S28" s="27" t="s">
        <v>752</v>
      </c>
      <c r="T28" s="31"/>
      <c r="U28" s="29"/>
      <c r="V28" s="28" t="s">
        <v>413</v>
      </c>
      <c r="W28" s="56"/>
      <c r="X28" s="127"/>
    </row>
    <row r="29" spans="1:24" ht="16.5" thickBot="1">
      <c r="A29" s="128" t="s">
        <v>0</v>
      </c>
      <c r="B29" s="138">
        <f>SUM(B2:C15,C20,B17:C19)</f>
        <v>67.5</v>
      </c>
      <c r="C29" s="4"/>
      <c r="D29" s="128" t="s">
        <v>0</v>
      </c>
      <c r="E29" s="136">
        <f>SUM(E2:F20)</f>
        <v>64.5</v>
      </c>
      <c r="F29" s="4"/>
      <c r="G29" s="128" t="s">
        <v>0</v>
      </c>
      <c r="H29" s="136">
        <f>SUM(H2:H19)+SUM(I2:I19)</f>
        <v>53</v>
      </c>
      <c r="I29" s="4"/>
      <c r="J29" s="128" t="s">
        <v>0</v>
      </c>
      <c r="K29" s="136">
        <f>SUM(K2:L20)</f>
        <v>64.5</v>
      </c>
      <c r="L29" s="63"/>
      <c r="M29" s="128" t="s">
        <v>0</v>
      </c>
      <c r="N29" s="136">
        <f>SUM(N2:N19)+SUM(O2:O19)</f>
        <v>69.5</v>
      </c>
      <c r="O29" s="63"/>
      <c r="P29" s="128" t="s">
        <v>0</v>
      </c>
      <c r="Q29" s="136">
        <f>SUM(Q2:R20)</f>
        <v>59</v>
      </c>
      <c r="R29" s="63"/>
      <c r="S29" s="128" t="s">
        <v>0</v>
      </c>
      <c r="T29" s="143">
        <f>SUM(T2:T19)+SUM(U2:U19)</f>
        <v>66.5</v>
      </c>
      <c r="U29" s="63"/>
      <c r="V29" s="128" t="s">
        <v>0</v>
      </c>
      <c r="W29" s="139">
        <f>SUM(W2:X20)</f>
        <v>70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0</v>
      </c>
      <c r="F30" s="4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1</v>
      </c>
      <c r="O30" s="63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1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S1</f>
        <v>Shooters</v>
      </c>
      <c r="B32" s="14">
        <f>T30</f>
        <v>1</v>
      </c>
      <c r="C32" s="16"/>
      <c r="D32" s="14" t="str">
        <f>M1</f>
        <v>Calzini</v>
      </c>
      <c r="E32" s="15">
        <f>N30</f>
        <v>1</v>
      </c>
      <c r="F32" s="5"/>
      <c r="G32" s="14" t="str">
        <f>A1</f>
        <v>Euskal Herria</v>
      </c>
      <c r="H32" s="15">
        <f>B30</f>
        <v>1</v>
      </c>
      <c r="I32" s="16"/>
      <c r="J32" s="121" t="str">
        <f>J1</f>
        <v>NcT</v>
      </c>
      <c r="K32" s="14">
        <f>K30</f>
        <v>0</v>
      </c>
      <c r="L32" s="5"/>
      <c r="M32" s="5"/>
      <c r="N32" s="5"/>
      <c r="O32" s="16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4" t="str">
        <f>V1</f>
        <v>L.S.D.</v>
      </c>
      <c r="B33" s="18">
        <f>W30</f>
        <v>1</v>
      </c>
      <c r="C33" s="16"/>
      <c r="D33" s="17" t="str">
        <f>P1</f>
        <v>Forza Silvio</v>
      </c>
      <c r="E33" s="14">
        <f>Q30</f>
        <v>0</v>
      </c>
      <c r="F33" s="5"/>
      <c r="G33" s="121" t="str">
        <f>D1</f>
        <v>Gente Felice</v>
      </c>
      <c r="H33" s="14">
        <f>E30</f>
        <v>0</v>
      </c>
      <c r="I33" s="16"/>
      <c r="J33" s="17" t="str">
        <f>G1</f>
        <v>Amici di Mohammed</v>
      </c>
      <c r="K33" s="14">
        <f>H30</f>
        <v>0</v>
      </c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J11"/>
  <sheetViews>
    <sheetView tabSelected="1" defaultGridColor="0" colorId="22" workbookViewId="0" topLeftCell="A1">
      <selection activeCell="A1" sqref="A1"/>
    </sheetView>
  </sheetViews>
  <sheetFormatPr defaultColWidth="9.140625" defaultRowHeight="14.25" customHeight="1"/>
  <cols>
    <col min="1" max="1" width="2.421875" style="256" customWidth="1"/>
    <col min="2" max="2" width="13.8515625" style="256" customWidth="1"/>
    <col min="3" max="3" width="0.42578125" style="256" customWidth="1"/>
    <col min="4" max="4" width="13.00390625" style="256" customWidth="1"/>
    <col min="5" max="21" width="3.57421875" style="256" customWidth="1"/>
    <col min="22" max="22" width="5.8515625" style="255" customWidth="1"/>
    <col min="23" max="31" width="5.8515625" style="256" customWidth="1"/>
    <col min="32" max="33" width="8.00390625" style="256" customWidth="1"/>
    <col min="34" max="36" width="0" style="256" hidden="1" customWidth="1"/>
    <col min="37" max="16384" width="10.28125" style="258" customWidth="1"/>
  </cols>
  <sheetData>
    <row r="1" ht="33.75" customHeight="1">
      <c r="D1" s="257" t="s">
        <v>839</v>
      </c>
    </row>
    <row r="2" ht="15.75" customHeight="1">
      <c r="D2" s="259" t="s">
        <v>840</v>
      </c>
    </row>
    <row r="3" spans="1:36" ht="11.25" customHeight="1">
      <c r="A3" s="260"/>
      <c r="B3" s="260" t="s">
        <v>2</v>
      </c>
      <c r="C3" s="260"/>
      <c r="D3" s="260" t="s">
        <v>841</v>
      </c>
      <c r="E3" s="260" t="s">
        <v>842</v>
      </c>
      <c r="F3" s="260" t="s">
        <v>843</v>
      </c>
      <c r="G3" s="260" t="s">
        <v>844</v>
      </c>
      <c r="H3" s="260" t="s">
        <v>845</v>
      </c>
      <c r="I3" s="260" t="s">
        <v>846</v>
      </c>
      <c r="J3" s="260" t="s">
        <v>847</v>
      </c>
      <c r="K3" s="260" t="s">
        <v>848</v>
      </c>
      <c r="L3" s="260" t="s">
        <v>849</v>
      </c>
      <c r="M3" s="260" t="s">
        <v>850</v>
      </c>
      <c r="N3" s="260" t="s">
        <v>851</v>
      </c>
      <c r="O3" s="260" t="s">
        <v>852</v>
      </c>
      <c r="P3" s="260" t="s">
        <v>853</v>
      </c>
      <c r="Q3" s="260" t="s">
        <v>854</v>
      </c>
      <c r="R3" s="260" t="s">
        <v>855</v>
      </c>
      <c r="S3" s="260" t="s">
        <v>856</v>
      </c>
      <c r="T3" s="260" t="s">
        <v>857</v>
      </c>
      <c r="U3" s="260" t="s">
        <v>858</v>
      </c>
      <c r="V3" s="260" t="s">
        <v>859</v>
      </c>
      <c r="W3" s="260" t="s">
        <v>860</v>
      </c>
      <c r="X3" s="260" t="s">
        <v>861</v>
      </c>
      <c r="Y3" s="260" t="s">
        <v>862</v>
      </c>
      <c r="Z3" s="260" t="s">
        <v>863</v>
      </c>
      <c r="AA3" s="260" t="s">
        <v>864</v>
      </c>
      <c r="AB3" s="260" t="s">
        <v>865</v>
      </c>
      <c r="AC3" s="260" t="s">
        <v>866</v>
      </c>
      <c r="AD3" s="260" t="s">
        <v>867</v>
      </c>
      <c r="AE3" s="260" t="s">
        <v>868</v>
      </c>
      <c r="AF3" s="260" t="s">
        <v>869</v>
      </c>
      <c r="AG3" s="260" t="s">
        <v>870</v>
      </c>
      <c r="AH3" s="260" t="s">
        <v>871</v>
      </c>
      <c r="AI3" s="260"/>
      <c r="AJ3" s="260" t="s">
        <v>872</v>
      </c>
    </row>
    <row r="4" spans="1:36" ht="13.5" customHeight="1">
      <c r="A4" s="261" t="s">
        <v>873</v>
      </c>
      <c r="B4" s="262" t="s">
        <v>10</v>
      </c>
      <c r="D4" s="263" t="s">
        <v>874</v>
      </c>
      <c r="E4" s="264">
        <v>71</v>
      </c>
      <c r="F4" s="265">
        <v>13</v>
      </c>
      <c r="G4" s="265">
        <v>3</v>
      </c>
      <c r="H4" s="265">
        <v>3</v>
      </c>
      <c r="I4" s="265">
        <v>9</v>
      </c>
      <c r="J4" s="265">
        <v>2</v>
      </c>
      <c r="K4" s="265">
        <v>7</v>
      </c>
      <c r="L4" s="266">
        <v>22</v>
      </c>
      <c r="M4" s="267">
        <v>5</v>
      </c>
      <c r="N4" s="268">
        <v>10</v>
      </c>
      <c r="O4" s="265">
        <v>-4</v>
      </c>
      <c r="P4" s="265">
        <v>43</v>
      </c>
      <c r="Q4" s="265">
        <v>25</v>
      </c>
      <c r="R4" s="265">
        <v>28</v>
      </c>
      <c r="S4" s="265">
        <v>20</v>
      </c>
      <c r="T4" s="266">
        <v>71</v>
      </c>
      <c r="U4" s="268">
        <v>45</v>
      </c>
      <c r="V4" s="269">
        <v>73.878</v>
      </c>
      <c r="W4" s="270">
        <v>59</v>
      </c>
      <c r="X4" s="270">
        <v>92.5</v>
      </c>
      <c r="Y4" s="270">
        <v>7.3974113490896665</v>
      </c>
      <c r="Z4" s="270">
        <v>68.71621621621621</v>
      </c>
      <c r="AA4" s="269">
        <v>73.986</v>
      </c>
      <c r="AB4" s="270">
        <v>59</v>
      </c>
      <c r="AC4" s="270">
        <v>92.5</v>
      </c>
      <c r="AD4" s="270">
        <v>7.330505021582006</v>
      </c>
      <c r="AE4" s="270">
        <v>69.17567567567568</v>
      </c>
      <c r="AF4" s="270">
        <v>2733.5</v>
      </c>
      <c r="AG4" s="269">
        <v>2737.5</v>
      </c>
      <c r="AH4" s="271">
        <v>2</v>
      </c>
      <c r="AI4" s="271">
        <v>0</v>
      </c>
      <c r="AJ4" s="272">
        <v>0</v>
      </c>
    </row>
    <row r="5" spans="1:36" ht="14.25" customHeight="1">
      <c r="A5" s="261" t="s">
        <v>875</v>
      </c>
      <c r="B5" s="262" t="s">
        <v>148</v>
      </c>
      <c r="D5" s="263" t="s">
        <v>876</v>
      </c>
      <c r="E5" s="264">
        <v>67</v>
      </c>
      <c r="F5" s="265">
        <v>10</v>
      </c>
      <c r="G5" s="265">
        <v>2</v>
      </c>
      <c r="H5" s="265">
        <v>5</v>
      </c>
      <c r="I5" s="265">
        <v>10</v>
      </c>
      <c r="J5" s="265">
        <v>5</v>
      </c>
      <c r="K5" s="265">
        <v>5</v>
      </c>
      <c r="L5" s="266">
        <v>20</v>
      </c>
      <c r="M5" s="267">
        <v>7</v>
      </c>
      <c r="N5" s="268">
        <v>10</v>
      </c>
      <c r="O5" s="265">
        <v>-4</v>
      </c>
      <c r="P5" s="265">
        <v>28</v>
      </c>
      <c r="Q5" s="265">
        <v>21</v>
      </c>
      <c r="R5" s="265">
        <v>39</v>
      </c>
      <c r="S5" s="265">
        <v>26</v>
      </c>
      <c r="T5" s="266">
        <v>67</v>
      </c>
      <c r="U5" s="268">
        <v>47</v>
      </c>
      <c r="V5" s="269">
        <v>73.703</v>
      </c>
      <c r="W5" s="270">
        <v>58.5</v>
      </c>
      <c r="X5" s="270">
        <v>88.5</v>
      </c>
      <c r="Y5" s="270">
        <v>7.274965830196954</v>
      </c>
      <c r="Z5" s="270">
        <v>68.78378378378379</v>
      </c>
      <c r="AA5" s="269">
        <v>73.946</v>
      </c>
      <c r="AB5" s="270">
        <v>58.5</v>
      </c>
      <c r="AC5" s="270">
        <v>88.5</v>
      </c>
      <c r="AD5" s="270">
        <v>7.319710324891375</v>
      </c>
      <c r="AE5" s="270">
        <v>69.37837837837837</v>
      </c>
      <c r="AF5" s="270">
        <v>2727</v>
      </c>
      <c r="AG5" s="269">
        <v>2736</v>
      </c>
      <c r="AH5" s="271">
        <v>8</v>
      </c>
      <c r="AI5" s="271">
        <v>0</v>
      </c>
      <c r="AJ5" s="272">
        <v>0</v>
      </c>
    </row>
    <row r="6" spans="1:36" ht="14.25" customHeight="1">
      <c r="A6" s="261" t="s">
        <v>877</v>
      </c>
      <c r="B6" s="262" t="s">
        <v>26</v>
      </c>
      <c r="D6" s="263" t="s">
        <v>878</v>
      </c>
      <c r="E6" s="264">
        <v>53</v>
      </c>
      <c r="F6" s="265">
        <v>8</v>
      </c>
      <c r="G6" s="265">
        <v>5</v>
      </c>
      <c r="H6" s="265">
        <v>6</v>
      </c>
      <c r="I6" s="265">
        <v>7</v>
      </c>
      <c r="J6" s="265">
        <v>3</v>
      </c>
      <c r="K6" s="265">
        <v>8</v>
      </c>
      <c r="L6" s="266">
        <v>15</v>
      </c>
      <c r="M6" s="267">
        <v>8</v>
      </c>
      <c r="N6" s="268">
        <v>14</v>
      </c>
      <c r="O6" s="265">
        <v>-22</v>
      </c>
      <c r="P6" s="265">
        <v>23</v>
      </c>
      <c r="Q6" s="265">
        <v>23</v>
      </c>
      <c r="R6" s="265">
        <v>20</v>
      </c>
      <c r="S6" s="265">
        <v>22</v>
      </c>
      <c r="T6" s="266">
        <v>43</v>
      </c>
      <c r="U6" s="268">
        <v>45</v>
      </c>
      <c r="V6" s="269">
        <v>68.851</v>
      </c>
      <c r="W6" s="270">
        <v>58</v>
      </c>
      <c r="X6" s="270">
        <v>79.5</v>
      </c>
      <c r="Y6" s="270">
        <v>5.548149027676615</v>
      </c>
      <c r="Z6" s="270">
        <v>69.97297297297297</v>
      </c>
      <c r="AA6" s="269">
        <v>69.284</v>
      </c>
      <c r="AB6" s="270">
        <v>58</v>
      </c>
      <c r="AC6" s="270">
        <v>80.5</v>
      </c>
      <c r="AD6" s="270">
        <v>5.622758460934215</v>
      </c>
      <c r="AE6" s="270">
        <v>70.4054054054054</v>
      </c>
      <c r="AF6" s="270">
        <v>2547.5</v>
      </c>
      <c r="AG6" s="269">
        <v>2563.5</v>
      </c>
      <c r="AH6" s="271">
        <v>6</v>
      </c>
      <c r="AI6" s="271">
        <v>0</v>
      </c>
      <c r="AJ6" s="272">
        <v>0</v>
      </c>
    </row>
    <row r="7" spans="1:36" ht="14.25" customHeight="1">
      <c r="A7" s="261" t="s">
        <v>879</v>
      </c>
      <c r="B7" s="262" t="s">
        <v>25</v>
      </c>
      <c r="D7" s="263" t="s">
        <v>880</v>
      </c>
      <c r="E7" s="264">
        <v>47</v>
      </c>
      <c r="F7" s="265">
        <v>7</v>
      </c>
      <c r="G7" s="265">
        <v>3</v>
      </c>
      <c r="H7" s="265">
        <v>8</v>
      </c>
      <c r="I7" s="265">
        <v>6</v>
      </c>
      <c r="J7" s="265">
        <v>5</v>
      </c>
      <c r="K7" s="265">
        <v>8</v>
      </c>
      <c r="L7" s="266">
        <v>13</v>
      </c>
      <c r="M7" s="267">
        <v>8</v>
      </c>
      <c r="N7" s="268">
        <v>16</v>
      </c>
      <c r="O7" s="265">
        <v>-26</v>
      </c>
      <c r="P7" s="265">
        <v>18</v>
      </c>
      <c r="Q7" s="265">
        <v>24</v>
      </c>
      <c r="R7" s="265">
        <v>19</v>
      </c>
      <c r="S7" s="265">
        <v>19</v>
      </c>
      <c r="T7" s="266">
        <v>37</v>
      </c>
      <c r="U7" s="268">
        <v>43</v>
      </c>
      <c r="V7" s="269">
        <v>66.68900000000001</v>
      </c>
      <c r="W7" s="270">
        <v>47</v>
      </c>
      <c r="X7" s="270">
        <v>80.5</v>
      </c>
      <c r="Y7" s="270">
        <v>6.981008359897889</v>
      </c>
      <c r="Z7" s="270">
        <v>68.29729729729729</v>
      </c>
      <c r="AA7" s="269">
        <v>67.176</v>
      </c>
      <c r="AB7" s="270">
        <v>47</v>
      </c>
      <c r="AC7" s="270">
        <v>81.5</v>
      </c>
      <c r="AD7" s="270">
        <v>7.155810544128624</v>
      </c>
      <c r="AE7" s="270">
        <v>68.83783783783784</v>
      </c>
      <c r="AF7" s="270">
        <v>2467.5</v>
      </c>
      <c r="AG7" s="269">
        <v>2485.5</v>
      </c>
      <c r="AH7" s="271">
        <v>4</v>
      </c>
      <c r="AI7" s="271">
        <v>0</v>
      </c>
      <c r="AJ7" s="272">
        <v>0</v>
      </c>
    </row>
    <row r="8" spans="1:36" ht="14.25" customHeight="1">
      <c r="A8" s="261" t="s">
        <v>881</v>
      </c>
      <c r="B8" s="262" t="s">
        <v>882</v>
      </c>
      <c r="D8" s="263" t="s">
        <v>883</v>
      </c>
      <c r="E8" s="264">
        <v>46</v>
      </c>
      <c r="F8" s="265">
        <v>6</v>
      </c>
      <c r="G8" s="265">
        <v>6</v>
      </c>
      <c r="H8" s="265">
        <v>7</v>
      </c>
      <c r="I8" s="265">
        <v>4</v>
      </c>
      <c r="J8" s="265">
        <v>10</v>
      </c>
      <c r="K8" s="265">
        <v>4</v>
      </c>
      <c r="L8" s="266">
        <v>10</v>
      </c>
      <c r="M8" s="267">
        <v>16</v>
      </c>
      <c r="N8" s="268">
        <v>11</v>
      </c>
      <c r="O8" s="265">
        <v>-29</v>
      </c>
      <c r="P8" s="265">
        <v>24</v>
      </c>
      <c r="Q8" s="265">
        <v>22</v>
      </c>
      <c r="R8" s="265">
        <v>20</v>
      </c>
      <c r="S8" s="265">
        <v>25</v>
      </c>
      <c r="T8" s="266">
        <v>44</v>
      </c>
      <c r="U8" s="268">
        <v>47</v>
      </c>
      <c r="V8" s="269">
        <v>69.622</v>
      </c>
      <c r="W8" s="270">
        <v>60.5</v>
      </c>
      <c r="X8" s="270">
        <v>79.5</v>
      </c>
      <c r="Y8" s="270">
        <v>4.924299106945844</v>
      </c>
      <c r="Z8" s="270">
        <v>69.87837837837837</v>
      </c>
      <c r="AA8" s="269">
        <v>69.865</v>
      </c>
      <c r="AB8" s="270">
        <v>60.5</v>
      </c>
      <c r="AC8" s="270">
        <v>79.5</v>
      </c>
      <c r="AD8" s="270">
        <v>4.9642623477626735</v>
      </c>
      <c r="AE8" s="270">
        <v>70.28378378378379</v>
      </c>
      <c r="AF8" s="270">
        <v>2576</v>
      </c>
      <c r="AG8" s="269">
        <v>2585</v>
      </c>
      <c r="AH8" s="271">
        <v>7</v>
      </c>
      <c r="AI8" s="271">
        <v>0</v>
      </c>
      <c r="AJ8" s="272">
        <v>0</v>
      </c>
    </row>
    <row r="9" spans="1:36" ht="14.25" customHeight="1">
      <c r="A9" s="261" t="s">
        <v>884</v>
      </c>
      <c r="B9" s="262" t="s">
        <v>885</v>
      </c>
      <c r="D9" s="263" t="s">
        <v>886</v>
      </c>
      <c r="E9" s="264">
        <v>45</v>
      </c>
      <c r="F9" s="265">
        <v>5</v>
      </c>
      <c r="G9" s="265">
        <v>6</v>
      </c>
      <c r="H9" s="265">
        <v>8</v>
      </c>
      <c r="I9" s="265">
        <v>7</v>
      </c>
      <c r="J9" s="265">
        <v>3</v>
      </c>
      <c r="K9" s="265">
        <v>8</v>
      </c>
      <c r="L9" s="266">
        <v>12</v>
      </c>
      <c r="M9" s="267">
        <v>9</v>
      </c>
      <c r="N9" s="268">
        <v>16</v>
      </c>
      <c r="O9" s="265">
        <v>-30</v>
      </c>
      <c r="P9" s="265">
        <v>26</v>
      </c>
      <c r="Q9" s="265">
        <v>34</v>
      </c>
      <c r="R9" s="265">
        <v>27</v>
      </c>
      <c r="S9" s="265">
        <v>26</v>
      </c>
      <c r="T9" s="266">
        <v>53</v>
      </c>
      <c r="U9" s="268">
        <v>60</v>
      </c>
      <c r="V9" s="269">
        <v>70.095</v>
      </c>
      <c r="W9" s="270">
        <v>58</v>
      </c>
      <c r="X9" s="270">
        <v>89</v>
      </c>
      <c r="Y9" s="270">
        <v>7.063264154151544</v>
      </c>
      <c r="Z9" s="270">
        <v>71.5</v>
      </c>
      <c r="AA9" s="269">
        <v>70.959</v>
      </c>
      <c r="AB9" s="270">
        <v>58</v>
      </c>
      <c r="AC9" s="270">
        <v>90</v>
      </c>
      <c r="AD9" s="270">
        <v>7.361677961614365</v>
      </c>
      <c r="AE9" s="270">
        <v>71.85135135135135</v>
      </c>
      <c r="AF9" s="270">
        <v>2593.5</v>
      </c>
      <c r="AG9" s="269">
        <v>2625.5</v>
      </c>
      <c r="AH9" s="271">
        <v>5</v>
      </c>
      <c r="AI9" s="271">
        <v>0</v>
      </c>
      <c r="AJ9" s="272">
        <v>0</v>
      </c>
    </row>
    <row r="10" spans="1:36" ht="14.25" customHeight="1">
      <c r="A10" s="261" t="s">
        <v>887</v>
      </c>
      <c r="B10" s="262" t="s">
        <v>6</v>
      </c>
      <c r="D10" s="263" t="s">
        <v>888</v>
      </c>
      <c r="E10" s="264">
        <v>43</v>
      </c>
      <c r="F10" s="265">
        <v>6</v>
      </c>
      <c r="G10" s="265">
        <v>5</v>
      </c>
      <c r="H10" s="265">
        <v>8</v>
      </c>
      <c r="I10" s="265">
        <v>5</v>
      </c>
      <c r="J10" s="265">
        <v>5</v>
      </c>
      <c r="K10" s="265">
        <v>8</v>
      </c>
      <c r="L10" s="266">
        <v>11</v>
      </c>
      <c r="M10" s="267">
        <v>10</v>
      </c>
      <c r="N10" s="268">
        <v>16</v>
      </c>
      <c r="O10" s="265">
        <v>-32</v>
      </c>
      <c r="P10" s="265">
        <v>16</v>
      </c>
      <c r="Q10" s="265">
        <v>21</v>
      </c>
      <c r="R10" s="265">
        <v>22</v>
      </c>
      <c r="S10" s="265">
        <v>26</v>
      </c>
      <c r="T10" s="266">
        <v>38</v>
      </c>
      <c r="U10" s="268">
        <v>47</v>
      </c>
      <c r="V10" s="269">
        <v>67.811</v>
      </c>
      <c r="W10" s="270">
        <v>59.5</v>
      </c>
      <c r="X10" s="270">
        <v>79.5</v>
      </c>
      <c r="Y10" s="270">
        <v>5.203106337449009</v>
      </c>
      <c r="Z10" s="270">
        <v>69.10810810810811</v>
      </c>
      <c r="AA10" s="269">
        <v>68.243</v>
      </c>
      <c r="AB10" s="270">
        <v>59.5</v>
      </c>
      <c r="AC10" s="270">
        <v>79.5</v>
      </c>
      <c r="AD10" s="270">
        <v>5.506288323634614</v>
      </c>
      <c r="AE10" s="270">
        <v>69.54054054054055</v>
      </c>
      <c r="AF10" s="270">
        <v>2509</v>
      </c>
      <c r="AG10" s="269">
        <v>2525</v>
      </c>
      <c r="AH10" s="271">
        <v>1</v>
      </c>
      <c r="AI10" s="271">
        <v>0</v>
      </c>
      <c r="AJ10" s="272">
        <v>0</v>
      </c>
    </row>
    <row r="11" spans="1:36" ht="14.25" customHeight="1">
      <c r="A11" s="261" t="s">
        <v>889</v>
      </c>
      <c r="B11" s="262" t="s">
        <v>11</v>
      </c>
      <c r="D11" s="263" t="s">
        <v>890</v>
      </c>
      <c r="E11" s="264">
        <v>36</v>
      </c>
      <c r="F11" s="265">
        <v>3</v>
      </c>
      <c r="G11" s="265">
        <v>6</v>
      </c>
      <c r="H11" s="265">
        <v>9</v>
      </c>
      <c r="I11" s="265">
        <v>6</v>
      </c>
      <c r="J11" s="265">
        <v>3</v>
      </c>
      <c r="K11" s="265">
        <v>10</v>
      </c>
      <c r="L11" s="266">
        <v>9</v>
      </c>
      <c r="M11" s="267">
        <v>9</v>
      </c>
      <c r="N11" s="268">
        <v>19</v>
      </c>
      <c r="O11" s="265">
        <v>-37</v>
      </c>
      <c r="P11" s="265">
        <v>11</v>
      </c>
      <c r="Q11" s="265">
        <v>25</v>
      </c>
      <c r="R11" s="265">
        <v>20</v>
      </c>
      <c r="S11" s="265">
        <v>25</v>
      </c>
      <c r="T11" s="266">
        <v>31</v>
      </c>
      <c r="U11" s="268">
        <v>50</v>
      </c>
      <c r="V11" s="269">
        <v>65.851</v>
      </c>
      <c r="W11" s="270">
        <v>53</v>
      </c>
      <c r="X11" s="270">
        <v>78.5</v>
      </c>
      <c r="Y11" s="270">
        <v>5.400031112103647</v>
      </c>
      <c r="Z11" s="270">
        <v>70.24324324324324</v>
      </c>
      <c r="AA11" s="269">
        <v>66.581</v>
      </c>
      <c r="AB11" s="270">
        <v>53</v>
      </c>
      <c r="AC11" s="270">
        <v>78.5</v>
      </c>
      <c r="AD11" s="270">
        <v>5.370733395881988</v>
      </c>
      <c r="AE11" s="270">
        <v>70.56756756756756</v>
      </c>
      <c r="AF11" s="270">
        <v>2436.5</v>
      </c>
      <c r="AG11" s="269">
        <v>2463.5</v>
      </c>
      <c r="AH11" s="271">
        <v>3</v>
      </c>
      <c r="AI11" s="271">
        <v>0</v>
      </c>
      <c r="AJ11" s="272">
        <v>0</v>
      </c>
    </row>
  </sheetData>
  <printOptions/>
  <pageMargins left="0.75" right="0.75" top="1" bottom="1" header="0" footer="0"/>
  <pageSetup cellComments="asDisplayed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X34"/>
  <sheetViews>
    <sheetView zoomScale="75" zoomScaleNormal="75" workbookViewId="0" topLeftCell="A1">
      <selection activeCell="S2" sqref="S2"/>
    </sheetView>
  </sheetViews>
  <sheetFormatPr defaultColWidth="9.140625" defaultRowHeight="12.75"/>
  <cols>
    <col min="1" max="1" width="18.28125" style="0" customWidth="1"/>
    <col min="4" max="4" width="24.00390625" style="0" customWidth="1"/>
    <col min="7" max="7" width="24.140625" style="0" customWidth="1"/>
    <col min="10" max="10" width="18.421875" style="0" customWidth="1"/>
    <col min="13" max="13" width="18.28125" style="0" customWidth="1"/>
    <col min="16" max="16" width="18.28125" style="0" customWidth="1"/>
    <col min="19" max="19" width="18.42187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Squadre!E1</f>
        <v>Calzini</v>
      </c>
      <c r="E1" s="59"/>
      <c r="F1" s="62"/>
      <c r="G1" s="58" t="str">
        <f>Squadre!I1</f>
        <v>Amici di Mohammed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Squadre!E32</f>
        <v>Forza Silvio</v>
      </c>
      <c r="Q1" s="59"/>
      <c r="R1" s="62"/>
      <c r="S1" s="58" t="s">
        <v>149</v>
      </c>
      <c r="T1" s="59"/>
      <c r="U1" s="60"/>
      <c r="V1" s="61" t="s">
        <v>148</v>
      </c>
      <c r="W1" s="59"/>
      <c r="X1" s="62"/>
    </row>
    <row r="2" spans="1:24" ht="15.75">
      <c r="A2" s="23"/>
      <c r="B2" s="12"/>
      <c r="C2" s="8"/>
      <c r="D2" s="7"/>
      <c r="E2" s="12"/>
      <c r="F2" s="24"/>
      <c r="G2" s="102"/>
      <c r="H2" s="12"/>
      <c r="I2" s="8"/>
      <c r="J2" s="7"/>
      <c r="K2" s="46"/>
      <c r="L2" s="47"/>
      <c r="M2" s="102"/>
      <c r="N2" s="12"/>
      <c r="O2" s="8"/>
      <c r="P2" s="7"/>
      <c r="Q2" s="12"/>
      <c r="R2" s="24"/>
      <c r="S2" s="23"/>
      <c r="T2" s="46"/>
      <c r="U2" s="51"/>
      <c r="V2" s="7"/>
      <c r="W2" s="12"/>
      <c r="X2" s="24"/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7"/>
      <c r="K3" s="46"/>
      <c r="L3" s="47"/>
      <c r="M3" s="102"/>
      <c r="N3" s="12"/>
      <c r="O3" s="8"/>
      <c r="P3" s="7"/>
      <c r="Q3" s="12"/>
      <c r="R3" s="24"/>
      <c r="S3" s="23"/>
      <c r="T3" s="46"/>
      <c r="U3" s="51"/>
      <c r="V3" s="7"/>
      <c r="W3" s="12"/>
      <c r="X3" s="24"/>
    </row>
    <row r="4" spans="1:24" ht="15.75">
      <c r="A4" s="23"/>
      <c r="B4" s="12"/>
      <c r="C4" s="8"/>
      <c r="D4" s="7"/>
      <c r="E4" s="12"/>
      <c r="F4" s="24"/>
      <c r="G4" s="102"/>
      <c r="H4" s="12"/>
      <c r="I4" s="8"/>
      <c r="J4" s="7"/>
      <c r="K4" s="46"/>
      <c r="L4" s="47"/>
      <c r="M4" s="102"/>
      <c r="N4" s="12"/>
      <c r="O4" s="8"/>
      <c r="P4" s="7"/>
      <c r="Q4" s="12"/>
      <c r="R4" s="24"/>
      <c r="S4" s="23"/>
      <c r="T4" s="46"/>
      <c r="U4" s="51"/>
      <c r="V4" s="7"/>
      <c r="W4" s="12"/>
      <c r="X4" s="24"/>
    </row>
    <row r="5" spans="1:24" ht="15.75">
      <c r="A5" s="23"/>
      <c r="B5" s="12"/>
      <c r="C5" s="8"/>
      <c r="D5" s="7"/>
      <c r="E5" s="12"/>
      <c r="F5" s="24"/>
      <c r="G5" s="102"/>
      <c r="H5" s="12"/>
      <c r="I5" s="8"/>
      <c r="J5" s="7"/>
      <c r="K5" s="46"/>
      <c r="L5" s="47"/>
      <c r="M5" s="102"/>
      <c r="N5" s="12"/>
      <c r="O5" s="8"/>
      <c r="P5" s="7"/>
      <c r="Q5" s="12"/>
      <c r="R5" s="24"/>
      <c r="S5" s="107"/>
      <c r="T5" s="46"/>
      <c r="U5" s="51"/>
      <c r="V5" s="7"/>
      <c r="W5" s="12"/>
      <c r="X5" s="24"/>
    </row>
    <row r="6" spans="1:24" ht="15.75">
      <c r="A6" s="23"/>
      <c r="B6" s="12"/>
      <c r="C6" s="8"/>
      <c r="D6" s="7"/>
      <c r="E6" s="12"/>
      <c r="F6" s="24"/>
      <c r="G6" s="102"/>
      <c r="H6" s="12"/>
      <c r="I6" s="8"/>
      <c r="J6" s="7"/>
      <c r="K6" s="46"/>
      <c r="L6" s="47"/>
      <c r="M6" s="102"/>
      <c r="N6" s="12"/>
      <c r="O6" s="8"/>
      <c r="P6" s="7"/>
      <c r="Q6" s="12"/>
      <c r="R6" s="24"/>
      <c r="S6" s="23"/>
      <c r="T6" s="46"/>
      <c r="U6" s="51"/>
      <c r="V6" s="7"/>
      <c r="W6" s="12"/>
      <c r="X6" s="24"/>
    </row>
    <row r="7" spans="1:24" ht="15.75">
      <c r="A7" s="23"/>
      <c r="B7" s="12"/>
      <c r="C7" s="8"/>
      <c r="D7" s="7"/>
      <c r="E7" s="12"/>
      <c r="F7" s="24"/>
      <c r="G7" s="102"/>
      <c r="H7" s="12"/>
      <c r="I7" s="8"/>
      <c r="J7" s="7"/>
      <c r="K7" s="46"/>
      <c r="L7" s="47"/>
      <c r="M7" s="102"/>
      <c r="N7" s="12"/>
      <c r="O7" s="8"/>
      <c r="P7" s="7"/>
      <c r="Q7" s="12"/>
      <c r="R7" s="24"/>
      <c r="S7" s="23"/>
      <c r="T7" s="46"/>
      <c r="U7" s="51"/>
      <c r="V7" s="7"/>
      <c r="W7" s="12"/>
      <c r="X7" s="24"/>
    </row>
    <row r="8" spans="1:24" ht="15.75">
      <c r="A8" s="23"/>
      <c r="B8" s="12"/>
      <c r="C8" s="8"/>
      <c r="D8" s="7"/>
      <c r="E8" s="12"/>
      <c r="F8" s="24"/>
      <c r="G8" s="102"/>
      <c r="H8" s="12"/>
      <c r="I8" s="8"/>
      <c r="J8" s="7"/>
      <c r="K8" s="46"/>
      <c r="L8" s="47"/>
      <c r="M8" s="102"/>
      <c r="N8" s="12"/>
      <c r="O8" s="8"/>
      <c r="P8" s="106"/>
      <c r="Q8" s="12"/>
      <c r="R8" s="24"/>
      <c r="S8" s="23"/>
      <c r="T8" s="46"/>
      <c r="U8" s="51"/>
      <c r="V8" s="7"/>
      <c r="W8" s="12"/>
      <c r="X8" s="24"/>
    </row>
    <row r="9" spans="1:24" ht="15.75">
      <c r="A9" s="23"/>
      <c r="B9" s="12"/>
      <c r="C9" s="8"/>
      <c r="D9" s="7"/>
      <c r="E9" s="12"/>
      <c r="F9" s="24"/>
      <c r="G9" s="102"/>
      <c r="H9" s="12"/>
      <c r="I9" s="8"/>
      <c r="J9" s="106"/>
      <c r="K9" s="46"/>
      <c r="L9" s="47"/>
      <c r="M9" s="102"/>
      <c r="N9" s="12"/>
      <c r="O9" s="8"/>
      <c r="P9" s="7"/>
      <c r="Q9" s="12"/>
      <c r="R9" s="24"/>
      <c r="S9" s="23"/>
      <c r="T9" s="46"/>
      <c r="U9" s="51"/>
      <c r="V9" s="7"/>
      <c r="W9" s="12"/>
      <c r="X9" s="24"/>
    </row>
    <row r="10" spans="1:24" ht="15.75">
      <c r="A10" s="23"/>
      <c r="B10" s="12"/>
      <c r="C10" s="8"/>
      <c r="D10" s="7"/>
      <c r="E10" s="12"/>
      <c r="F10" s="24"/>
      <c r="G10" s="102"/>
      <c r="H10" s="12"/>
      <c r="I10" s="8"/>
      <c r="J10" s="7"/>
      <c r="K10" s="46"/>
      <c r="L10" s="47"/>
      <c r="M10" s="102"/>
      <c r="N10" s="12"/>
      <c r="O10" s="8"/>
      <c r="P10" s="7"/>
      <c r="Q10" s="12"/>
      <c r="R10" s="24"/>
      <c r="S10" s="23"/>
      <c r="T10" s="46"/>
      <c r="U10" s="51"/>
      <c r="V10" s="7"/>
      <c r="W10" s="12"/>
      <c r="X10" s="24"/>
    </row>
    <row r="11" spans="1:24" ht="15.75">
      <c r="A11" s="23"/>
      <c r="B11" s="12"/>
      <c r="C11" s="8"/>
      <c r="D11" s="7"/>
      <c r="E11" s="12"/>
      <c r="F11" s="24"/>
      <c r="G11" s="102"/>
      <c r="H11" s="12"/>
      <c r="I11" s="8"/>
      <c r="J11" s="7"/>
      <c r="K11" s="46"/>
      <c r="L11" s="47"/>
      <c r="M11" s="102"/>
      <c r="N11" s="12"/>
      <c r="O11" s="8"/>
      <c r="P11" s="7"/>
      <c r="Q11" s="12"/>
      <c r="R11" s="24"/>
      <c r="S11" s="23"/>
      <c r="T11" s="46"/>
      <c r="U11" s="51"/>
      <c r="V11" s="7"/>
      <c r="W11" s="12"/>
      <c r="X11" s="24"/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8"/>
      <c r="J12" s="7"/>
      <c r="K12" s="46"/>
      <c r="L12" s="47"/>
      <c r="M12" s="102"/>
      <c r="N12" s="12"/>
      <c r="O12" s="8"/>
      <c r="P12" s="7"/>
      <c r="Q12" s="12"/>
      <c r="R12" s="24"/>
      <c r="S12" s="23"/>
      <c r="T12" s="46"/>
      <c r="U12" s="51"/>
      <c r="V12" s="7"/>
      <c r="W12" s="12"/>
      <c r="X12" s="24"/>
    </row>
    <row r="13" spans="1:24" ht="15.75">
      <c r="A13" s="23"/>
      <c r="B13" s="12"/>
      <c r="C13" s="8"/>
      <c r="D13" s="7"/>
      <c r="E13" s="12"/>
      <c r="F13" s="24"/>
      <c r="G13" s="102"/>
      <c r="H13" s="12"/>
      <c r="I13" s="8"/>
      <c r="J13" s="106"/>
      <c r="K13" s="182"/>
      <c r="L13" s="157"/>
      <c r="M13" s="102"/>
      <c r="N13" s="12"/>
      <c r="O13" s="8"/>
      <c r="P13" s="7"/>
      <c r="Q13" s="12"/>
      <c r="R13" s="24"/>
      <c r="S13" s="107"/>
      <c r="T13" s="46"/>
      <c r="U13" s="51"/>
      <c r="V13" s="7"/>
      <c r="W13" s="12"/>
      <c r="X13" s="24"/>
    </row>
    <row r="14" spans="1:24" ht="15.75">
      <c r="A14" s="23"/>
      <c r="B14" s="12"/>
      <c r="C14" s="8"/>
      <c r="D14" s="106"/>
      <c r="E14" s="183"/>
      <c r="F14" s="158"/>
      <c r="G14" s="102"/>
      <c r="H14" s="12"/>
      <c r="I14" s="8"/>
      <c r="J14" s="7"/>
      <c r="K14" s="46"/>
      <c r="L14" s="47"/>
      <c r="M14" s="102"/>
      <c r="N14" s="12"/>
      <c r="O14" s="8"/>
      <c r="P14" s="7"/>
      <c r="Q14" s="12"/>
      <c r="R14" s="24"/>
      <c r="S14" s="23"/>
      <c r="T14" s="46"/>
      <c r="U14" s="51"/>
      <c r="V14" s="7"/>
      <c r="W14" s="12"/>
      <c r="X14" s="24"/>
    </row>
    <row r="15" spans="1:24" ht="15.75">
      <c r="A15" s="23"/>
      <c r="B15" s="12"/>
      <c r="C15" s="8"/>
      <c r="D15" s="7"/>
      <c r="E15" s="12"/>
      <c r="F15" s="24"/>
      <c r="G15" s="102"/>
      <c r="H15" s="12"/>
      <c r="I15" s="8"/>
      <c r="J15" s="7"/>
      <c r="K15" s="46"/>
      <c r="L15" s="47"/>
      <c r="M15" s="102"/>
      <c r="N15" s="12"/>
      <c r="O15" s="8"/>
      <c r="P15" s="7"/>
      <c r="Q15" s="12"/>
      <c r="R15" s="24"/>
      <c r="S15" s="23"/>
      <c r="T15" s="46"/>
      <c r="U15" s="51"/>
      <c r="V15" s="7"/>
      <c r="W15" s="12"/>
      <c r="X15" s="24"/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21"/>
      <c r="X16" s="33"/>
    </row>
    <row r="17" spans="1:24" ht="15.75">
      <c r="A17" s="36"/>
      <c r="B17" s="37"/>
      <c r="C17" s="38"/>
      <c r="D17" s="39"/>
      <c r="E17" s="37"/>
      <c r="F17" s="40"/>
      <c r="G17" s="105"/>
      <c r="H17" s="37"/>
      <c r="I17" s="42"/>
      <c r="J17" s="39"/>
      <c r="K17" s="37"/>
      <c r="L17" s="40"/>
      <c r="M17" s="36"/>
      <c r="N17" s="37"/>
      <c r="O17" s="38"/>
      <c r="P17" s="39"/>
      <c r="Q17" s="37"/>
      <c r="R17" s="40"/>
      <c r="S17" s="36"/>
      <c r="T17" s="49"/>
      <c r="U17" s="53"/>
      <c r="V17" s="39"/>
      <c r="W17" s="37"/>
      <c r="X17" s="40"/>
    </row>
    <row r="18" spans="1:24" ht="15.75">
      <c r="A18" s="36"/>
      <c r="B18" s="37"/>
      <c r="C18" s="38"/>
      <c r="D18" s="39"/>
      <c r="E18" s="37"/>
      <c r="F18" s="40"/>
      <c r="G18" s="105"/>
      <c r="H18" s="37"/>
      <c r="I18" s="42"/>
      <c r="J18" s="39"/>
      <c r="K18" s="49"/>
      <c r="L18" s="50"/>
      <c r="M18" s="36"/>
      <c r="N18" s="37"/>
      <c r="O18" s="38"/>
      <c r="P18" s="39"/>
      <c r="Q18" s="37"/>
      <c r="R18" s="40"/>
      <c r="S18" s="36"/>
      <c r="T18" s="49"/>
      <c r="U18" s="53"/>
      <c r="V18" s="39"/>
      <c r="W18" s="37"/>
      <c r="X18" s="40"/>
    </row>
    <row r="19" spans="1:24" ht="15.75">
      <c r="A19" s="36"/>
      <c r="B19" s="37"/>
      <c r="C19" s="38"/>
      <c r="D19" s="39"/>
      <c r="E19" s="37"/>
      <c r="F19" s="40"/>
      <c r="G19" s="105"/>
      <c r="H19" s="37"/>
      <c r="I19" s="42"/>
      <c r="J19" s="39"/>
      <c r="K19" s="49"/>
      <c r="L19" s="50"/>
      <c r="M19" s="36"/>
      <c r="N19" s="37"/>
      <c r="O19" s="38"/>
      <c r="P19" s="39"/>
      <c r="Q19" s="37"/>
      <c r="R19" s="40"/>
      <c r="S19" s="36"/>
      <c r="T19" s="49"/>
      <c r="U19" s="53"/>
      <c r="V19" s="39"/>
      <c r="W19" s="37"/>
      <c r="X19" s="40"/>
    </row>
    <row r="20" spans="1:24" ht="15.75">
      <c r="A20" s="108"/>
      <c r="B20" s="109"/>
      <c r="C20" s="110"/>
      <c r="D20" s="111"/>
      <c r="E20" s="109"/>
      <c r="F20" s="112"/>
      <c r="G20" s="113"/>
      <c r="H20" s="109"/>
      <c r="I20" s="114"/>
      <c r="J20" s="111"/>
      <c r="K20" s="115"/>
      <c r="L20" s="116"/>
      <c r="M20" s="108"/>
      <c r="N20" s="109"/>
      <c r="O20" s="110"/>
      <c r="P20" s="111"/>
      <c r="Q20" s="109"/>
      <c r="R20" s="112"/>
      <c r="S20" s="108"/>
      <c r="T20" s="115"/>
      <c r="U20" s="117"/>
      <c r="V20" s="111"/>
      <c r="W20" s="109"/>
      <c r="X20" s="112"/>
    </row>
    <row r="21" spans="1:24" ht="15.75">
      <c r="A21" s="108"/>
      <c r="B21" s="109"/>
      <c r="C21" s="110"/>
      <c r="D21" s="111"/>
      <c r="E21" s="109"/>
      <c r="F21" s="112"/>
      <c r="G21" s="113"/>
      <c r="H21" s="109"/>
      <c r="I21" s="114"/>
      <c r="J21" s="111"/>
      <c r="K21" s="115"/>
      <c r="L21" s="116"/>
      <c r="M21" s="108"/>
      <c r="N21" s="109"/>
      <c r="O21" s="110"/>
      <c r="P21" s="111"/>
      <c r="Q21" s="109"/>
      <c r="R21" s="112"/>
      <c r="S21" s="108"/>
      <c r="T21" s="115"/>
      <c r="U21" s="117"/>
      <c r="V21" s="111"/>
      <c r="W21" s="109"/>
      <c r="X21" s="112"/>
    </row>
    <row r="22" spans="1:24" ht="12.75">
      <c r="A22" s="26"/>
      <c r="B22" s="10"/>
      <c r="C22" s="9"/>
      <c r="D22" s="11"/>
      <c r="E22" s="10"/>
      <c r="F22" s="25"/>
      <c r="G22" s="103"/>
      <c r="H22" s="10"/>
      <c r="I22" s="10"/>
      <c r="J22" s="11"/>
      <c r="K22" s="10"/>
      <c r="L22" s="25"/>
      <c r="M22" s="103"/>
      <c r="N22" s="10"/>
      <c r="O22" s="9"/>
      <c r="P22" s="11"/>
      <c r="Q22" s="10"/>
      <c r="R22" s="25"/>
      <c r="S22" s="26"/>
      <c r="T22" s="54"/>
      <c r="U22" s="55"/>
      <c r="V22" s="11"/>
      <c r="W22" s="10"/>
      <c r="X22" s="25"/>
    </row>
    <row r="23" spans="1:24" ht="12.75">
      <c r="A23" s="26"/>
      <c r="B23" s="10"/>
      <c r="C23" s="9"/>
      <c r="D23" s="11"/>
      <c r="E23" s="10"/>
      <c r="F23" s="25"/>
      <c r="G23" s="103"/>
      <c r="H23" s="10"/>
      <c r="I23" s="10"/>
      <c r="J23" s="11"/>
      <c r="K23" s="10"/>
      <c r="L23" s="25"/>
      <c r="M23" s="103"/>
      <c r="N23" s="10"/>
      <c r="O23" s="9"/>
      <c r="P23" s="11"/>
      <c r="Q23" s="10"/>
      <c r="R23" s="25"/>
      <c r="S23" s="26"/>
      <c r="T23" s="54"/>
      <c r="U23" s="55"/>
      <c r="V23" s="11"/>
      <c r="W23" s="10"/>
      <c r="X23" s="25"/>
    </row>
    <row r="24" spans="1:24" ht="12.75">
      <c r="A24" s="26"/>
      <c r="B24" s="10"/>
      <c r="C24" s="9"/>
      <c r="D24" s="11"/>
      <c r="E24" s="10"/>
      <c r="F24" s="25"/>
      <c r="G24" s="103"/>
      <c r="H24" s="10"/>
      <c r="I24" s="10"/>
      <c r="J24" s="11"/>
      <c r="K24" s="10"/>
      <c r="L24" s="25"/>
      <c r="M24" s="103"/>
      <c r="N24" s="10"/>
      <c r="O24" s="9"/>
      <c r="P24" s="11"/>
      <c r="Q24" s="10"/>
      <c r="R24" s="25"/>
      <c r="S24" s="26"/>
      <c r="T24" s="54"/>
      <c r="U24" s="55"/>
      <c r="V24" s="11"/>
      <c r="W24" s="10"/>
      <c r="X24" s="25"/>
    </row>
    <row r="25" spans="1:24" ht="12.75">
      <c r="A25" s="26"/>
      <c r="B25" s="10"/>
      <c r="C25" s="9"/>
      <c r="D25" s="11"/>
      <c r="E25" s="10"/>
      <c r="F25" s="25"/>
      <c r="G25" s="103"/>
      <c r="H25" s="10"/>
      <c r="I25" s="10"/>
      <c r="J25" s="11"/>
      <c r="K25" s="10"/>
      <c r="L25" s="25"/>
      <c r="M25" s="103"/>
      <c r="N25" s="10"/>
      <c r="O25" s="9"/>
      <c r="P25" s="11"/>
      <c r="Q25" s="10"/>
      <c r="R25" s="25"/>
      <c r="S25" s="26"/>
      <c r="T25" s="54"/>
      <c r="U25" s="55"/>
      <c r="V25" s="11"/>
      <c r="W25" s="10"/>
      <c r="X25" s="25"/>
    </row>
    <row r="26" spans="1:24" ht="12.75">
      <c r="A26" s="26"/>
      <c r="B26" s="10"/>
      <c r="C26" s="9"/>
      <c r="D26" s="11"/>
      <c r="E26" s="10"/>
      <c r="F26" s="25"/>
      <c r="G26" s="103"/>
      <c r="H26" s="10"/>
      <c r="I26" s="10"/>
      <c r="J26" s="11"/>
      <c r="K26" s="10"/>
      <c r="L26" s="25"/>
      <c r="M26" s="103"/>
      <c r="N26" s="10"/>
      <c r="O26" s="9"/>
      <c r="P26" s="11"/>
      <c r="Q26" s="10"/>
      <c r="R26" s="25"/>
      <c r="S26" s="26"/>
      <c r="T26" s="54"/>
      <c r="U26" s="55"/>
      <c r="V26" s="11"/>
      <c r="W26" s="10"/>
      <c r="X26" s="25"/>
    </row>
    <row r="27" spans="1:24" ht="12.75">
      <c r="A27" s="26"/>
      <c r="B27" s="10"/>
      <c r="C27" s="9"/>
      <c r="D27" s="11"/>
      <c r="E27" s="10"/>
      <c r="F27" s="25"/>
      <c r="G27" s="103"/>
      <c r="H27" s="10"/>
      <c r="I27" s="10"/>
      <c r="J27" s="11"/>
      <c r="K27" s="10"/>
      <c r="L27" s="25"/>
      <c r="M27" s="103"/>
      <c r="N27" s="10"/>
      <c r="O27" s="9"/>
      <c r="P27" s="11"/>
      <c r="Q27" s="10"/>
      <c r="R27" s="25"/>
      <c r="S27" s="26"/>
      <c r="T27" s="54"/>
      <c r="U27" s="55"/>
      <c r="V27" s="11"/>
      <c r="W27" s="10"/>
      <c r="X27" s="25"/>
    </row>
    <row r="28" spans="1:24" ht="13.5" thickBot="1">
      <c r="A28" s="27"/>
      <c r="B28" s="31"/>
      <c r="C28" s="29"/>
      <c r="D28" s="31"/>
      <c r="E28" s="31"/>
      <c r="F28" s="30"/>
      <c r="G28" s="104"/>
      <c r="H28" s="31"/>
      <c r="I28" s="31"/>
      <c r="J28" s="28"/>
      <c r="K28" s="31"/>
      <c r="L28" s="30"/>
      <c r="M28" s="104"/>
      <c r="N28" s="31"/>
      <c r="O28" s="29"/>
      <c r="P28" s="28"/>
      <c r="Q28" s="31"/>
      <c r="R28" s="30"/>
      <c r="S28" s="27"/>
      <c r="T28" s="56"/>
      <c r="U28" s="57"/>
      <c r="V28" s="28"/>
      <c r="W28" s="31"/>
      <c r="X28" s="30"/>
    </row>
    <row r="29" spans="1:24" ht="16.5" thickBot="1">
      <c r="A29" s="2" t="s">
        <v>0</v>
      </c>
      <c r="B29" s="1">
        <f>SUM(B2:C20)</f>
        <v>0</v>
      </c>
      <c r="C29" s="4"/>
      <c r="D29" s="2" t="s">
        <v>0</v>
      </c>
      <c r="E29" s="19">
        <f>SUM(E2:E19)+SUM(F2:F19)</f>
        <v>0</v>
      </c>
      <c r="F29" s="63"/>
      <c r="G29" s="2" t="s">
        <v>0</v>
      </c>
      <c r="H29" s="19">
        <f>SUM(H2:H19)+SUM(I2:I19)</f>
        <v>0</v>
      </c>
      <c r="I29" s="4"/>
      <c r="J29" s="2" t="s">
        <v>0</v>
      </c>
      <c r="K29" s="44">
        <f>SUM(K2:K19)+SUM(L2:L19)</f>
        <v>0</v>
      </c>
      <c r="L29" s="63"/>
      <c r="M29" s="2" t="s">
        <v>0</v>
      </c>
      <c r="N29" s="19">
        <f>SUM(N2:N19)+SUM(O2:O19)</f>
        <v>0</v>
      </c>
      <c r="O29" s="4"/>
      <c r="P29" s="2" t="s">
        <v>0</v>
      </c>
      <c r="Q29" s="19">
        <f>SUM(Q2:R17)</f>
        <v>0</v>
      </c>
      <c r="R29" s="63"/>
      <c r="S29" s="2" t="s">
        <v>0</v>
      </c>
      <c r="T29" s="43">
        <f>SUM(T2:T19)+SUM(U2:U19)</f>
        <v>0</v>
      </c>
      <c r="U29" s="4"/>
      <c r="V29" s="2" t="s">
        <v>0</v>
      </c>
      <c r="W29" s="19">
        <v>60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0</v>
      </c>
      <c r="C30" s="4"/>
      <c r="D30" s="3" t="s">
        <v>1</v>
      </c>
      <c r="E30" s="1">
        <f>IF(ISERROR(FLOOR(PRODUCT(SUM(E29,-60),1/6),1)),0,FLOOR(PRODUCT(SUM(E29,-60),1/6),1))</f>
        <v>0</v>
      </c>
      <c r="F30" s="63"/>
      <c r="G30" s="3" t="s">
        <v>1</v>
      </c>
      <c r="H30" s="1">
        <f>IF(ISERROR(FLOOR(PRODUCT(SUM(H29,-60),1/6),1)),0,FLOOR(PRODUCT(SUM(H29,-60),1/6),1))</f>
        <v>0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0</v>
      </c>
      <c r="O30" s="4"/>
      <c r="P30" s="3" t="s">
        <v>1</v>
      </c>
      <c r="Q30" s="1">
        <f>IF(ISERROR(FLOOR(PRODUCT(SUM(Q29,-60),1/6),1)),0,FLOOR(PRODUCT(SUM(Q29,-60),1/6),1))</f>
        <v>0</v>
      </c>
      <c r="R30" s="63"/>
      <c r="S30" s="3" t="s">
        <v>1</v>
      </c>
      <c r="T30" s="1">
        <f>IF(ISERROR(FLOOR(PRODUCT(SUM(T29,-60),1/6),1)),0,FLOOR(PRODUCT(SUM(T29,-60),1/6),1))</f>
        <v>0</v>
      </c>
      <c r="U30" s="4"/>
      <c r="V30" s="3" t="s">
        <v>1</v>
      </c>
      <c r="W30" s="1">
        <f>IF(ISERROR(FLOOR(PRODUCT(SUM(W29,-60),1/6),1)),0,FLOOR(PRODUCT(SUM(W29,-60),1/6),1))</f>
        <v>0</v>
      </c>
      <c r="X30" s="63"/>
    </row>
    <row r="31" spans="1:24" ht="16.5" thickBo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">
        <v>23</v>
      </c>
      <c r="B32" s="15">
        <f>W30</f>
        <v>0</v>
      </c>
      <c r="C32" s="16"/>
      <c r="D32" s="13" t="str">
        <f>J1</f>
        <v>Shooters</v>
      </c>
      <c r="E32" s="14">
        <f>K30</f>
        <v>0</v>
      </c>
      <c r="F32" s="16"/>
      <c r="G32" s="14" t="str">
        <f>M1</f>
        <v>Gente Felice</v>
      </c>
      <c r="H32" s="15">
        <f>N30</f>
        <v>0</v>
      </c>
      <c r="I32" s="16"/>
      <c r="J32" s="14" t="str">
        <f>A1</f>
        <v>Euskal Herria</v>
      </c>
      <c r="K32" s="15">
        <f>B30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S1</f>
        <v>L.S.D.</v>
      </c>
      <c r="B33" s="14">
        <f>T30</f>
        <v>0</v>
      </c>
      <c r="C33" s="16"/>
      <c r="D33" s="14" t="str">
        <f>G1</f>
        <v>Amici di Mohammed</v>
      </c>
      <c r="E33" s="18">
        <f>H30</f>
        <v>0</v>
      </c>
      <c r="F33" s="16"/>
      <c r="G33" s="17" t="s">
        <v>26</v>
      </c>
      <c r="H33" s="14">
        <f>Q30</f>
        <v>0</v>
      </c>
      <c r="I33" s="16"/>
      <c r="J33" s="17" t="s">
        <v>10</v>
      </c>
      <c r="K33" s="14">
        <f>E30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O14" sqref="O14"/>
    </sheetView>
  </sheetViews>
  <sheetFormatPr defaultColWidth="9.140625" defaultRowHeight="12.75"/>
  <cols>
    <col min="1" max="1" width="18.28125" style="0" customWidth="1"/>
    <col min="4" max="4" width="18.57421875" style="0" customWidth="1"/>
    <col min="7" max="7" width="18.28125" style="0" customWidth="1"/>
    <col min="10" max="10" width="24.28125" style="0" customWidth="1"/>
    <col min="13" max="13" width="18.28125" style="0" customWidth="1"/>
    <col min="16" max="16" width="18.281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Squadre!M1</f>
        <v>Shooters</v>
      </c>
      <c r="E1" s="59"/>
      <c r="F1" s="62"/>
      <c r="G1" s="58" t="str">
        <f>Squadre!E32</f>
        <v>Forza Silvio</v>
      </c>
      <c r="H1" s="59"/>
      <c r="I1" s="60"/>
      <c r="J1" s="61" t="str">
        <f>Squadre!I1</f>
        <v>Amici di Mohammed</v>
      </c>
      <c r="K1" s="59"/>
      <c r="L1" s="62"/>
      <c r="M1" s="58" t="str">
        <f>Squadre!A32</f>
        <v>Gente Felice</v>
      </c>
      <c r="N1" s="59"/>
      <c r="O1" s="60"/>
      <c r="P1" s="61" t="s">
        <v>149</v>
      </c>
      <c r="Q1" s="59"/>
      <c r="R1" s="62"/>
      <c r="S1" s="58" t="str">
        <f>Squadre!E1</f>
        <v>Calzini</v>
      </c>
      <c r="T1" s="59"/>
      <c r="U1" s="60"/>
      <c r="V1" s="61" t="s">
        <v>148</v>
      </c>
      <c r="W1" s="59"/>
      <c r="X1" s="62"/>
    </row>
    <row r="2" spans="1:24" ht="15.75">
      <c r="A2" s="23" t="s">
        <v>12</v>
      </c>
      <c r="B2" s="12">
        <v>7</v>
      </c>
      <c r="C2" s="8">
        <v>-1</v>
      </c>
      <c r="D2" s="7" t="s">
        <v>416</v>
      </c>
      <c r="E2" s="46">
        <v>6</v>
      </c>
      <c r="F2" s="47">
        <v>-2</v>
      </c>
      <c r="G2" s="23" t="s">
        <v>463</v>
      </c>
      <c r="H2" s="12">
        <v>6</v>
      </c>
      <c r="I2" s="8"/>
      <c r="J2" s="150" t="s">
        <v>144</v>
      </c>
      <c r="K2" s="12">
        <v>6</v>
      </c>
      <c r="L2" s="24">
        <v>-1</v>
      </c>
      <c r="M2" s="23" t="s">
        <v>380</v>
      </c>
      <c r="N2" s="12">
        <v>7</v>
      </c>
      <c r="O2" s="8">
        <v>-2</v>
      </c>
      <c r="P2" s="7" t="s">
        <v>397</v>
      </c>
      <c r="Q2" s="46">
        <v>6</v>
      </c>
      <c r="R2" s="47"/>
      <c r="S2" s="23" t="s">
        <v>481</v>
      </c>
      <c r="T2" s="12">
        <v>6.5</v>
      </c>
      <c r="U2" s="8">
        <v>-3</v>
      </c>
      <c r="V2" s="7" t="s">
        <v>434</v>
      </c>
      <c r="W2" s="12">
        <v>6.5</v>
      </c>
      <c r="X2" s="24"/>
    </row>
    <row r="3" spans="1:24" ht="15.75">
      <c r="A3" s="23"/>
      <c r="B3" s="12"/>
      <c r="C3" s="8"/>
      <c r="D3" s="7"/>
      <c r="E3" s="46"/>
      <c r="F3" s="47"/>
      <c r="G3" s="23"/>
      <c r="H3" s="12"/>
      <c r="I3" s="8"/>
      <c r="J3" s="150"/>
      <c r="K3" s="12"/>
      <c r="L3" s="24"/>
      <c r="M3" s="23"/>
      <c r="N3" s="12"/>
      <c r="O3" s="8"/>
      <c r="P3" s="7"/>
      <c r="Q3" s="46"/>
      <c r="R3" s="47"/>
      <c r="S3" s="23"/>
      <c r="T3" s="12"/>
      <c r="U3" s="8"/>
      <c r="V3" s="7"/>
      <c r="W3" s="12"/>
      <c r="X3" s="24"/>
    </row>
    <row r="4" spans="1:24" ht="15.75">
      <c r="A4" s="23" t="s">
        <v>376</v>
      </c>
      <c r="B4" s="12">
        <v>6</v>
      </c>
      <c r="C4" s="8"/>
      <c r="D4" s="7" t="s">
        <v>417</v>
      </c>
      <c r="E4" s="46">
        <v>6</v>
      </c>
      <c r="F4" s="47"/>
      <c r="G4" s="23" t="s">
        <v>464</v>
      </c>
      <c r="H4" s="12">
        <v>6</v>
      </c>
      <c r="I4" s="8"/>
      <c r="J4" s="150" t="s">
        <v>145</v>
      </c>
      <c r="K4" s="12">
        <v>5.5</v>
      </c>
      <c r="L4" s="24"/>
      <c r="M4" s="23" t="s">
        <v>381</v>
      </c>
      <c r="N4" s="12">
        <v>6.5</v>
      </c>
      <c r="O4" s="8"/>
      <c r="P4" s="7" t="s">
        <v>398</v>
      </c>
      <c r="Q4" s="46">
        <v>6</v>
      </c>
      <c r="R4" s="47"/>
      <c r="S4" s="23" t="s">
        <v>202</v>
      </c>
      <c r="T4" s="12">
        <v>6</v>
      </c>
      <c r="U4" s="8"/>
      <c r="V4" s="7" t="s">
        <v>435</v>
      </c>
      <c r="W4" s="12">
        <v>6</v>
      </c>
      <c r="X4" s="24"/>
    </row>
    <row r="5" spans="1:24" ht="15.75">
      <c r="A5" s="23" t="s">
        <v>7</v>
      </c>
      <c r="B5" s="12">
        <v>5.5</v>
      </c>
      <c r="C5" s="8"/>
      <c r="D5" s="7" t="s">
        <v>418</v>
      </c>
      <c r="E5" s="46">
        <v>6</v>
      </c>
      <c r="F5" s="47"/>
      <c r="G5" s="23" t="s">
        <v>465</v>
      </c>
      <c r="H5" s="12">
        <v>5</v>
      </c>
      <c r="I5" s="8"/>
      <c r="J5" s="150" t="s">
        <v>146</v>
      </c>
      <c r="K5" s="12">
        <v>6</v>
      </c>
      <c r="L5" s="24"/>
      <c r="M5" s="23" t="s">
        <v>382</v>
      </c>
      <c r="N5" s="12">
        <v>7</v>
      </c>
      <c r="O5" s="8"/>
      <c r="P5" s="7" t="s">
        <v>399</v>
      </c>
      <c r="Q5" s="46">
        <v>5</v>
      </c>
      <c r="R5" s="47"/>
      <c r="S5" s="107" t="s">
        <v>452</v>
      </c>
      <c r="T5" s="203"/>
      <c r="U5" s="204"/>
      <c r="V5" s="7" t="s">
        <v>436</v>
      </c>
      <c r="W5" s="12">
        <v>6.5</v>
      </c>
      <c r="X5" s="24"/>
    </row>
    <row r="6" spans="1:24" ht="15.75">
      <c r="A6" s="23" t="s">
        <v>374</v>
      </c>
      <c r="B6" s="12">
        <v>6</v>
      </c>
      <c r="C6" s="8"/>
      <c r="D6" s="7" t="s">
        <v>419</v>
      </c>
      <c r="E6" s="46">
        <v>5.5</v>
      </c>
      <c r="F6" s="47">
        <v>-0.5</v>
      </c>
      <c r="G6" s="23" t="s">
        <v>466</v>
      </c>
      <c r="H6" s="12">
        <v>7</v>
      </c>
      <c r="I6" s="8"/>
      <c r="J6" s="150" t="s">
        <v>147</v>
      </c>
      <c r="K6" s="12">
        <v>5</v>
      </c>
      <c r="L6" s="24"/>
      <c r="M6" s="23" t="s">
        <v>383</v>
      </c>
      <c r="N6" s="12">
        <v>5.5</v>
      </c>
      <c r="O6" s="8"/>
      <c r="P6" s="7" t="s">
        <v>400</v>
      </c>
      <c r="Q6" s="46">
        <v>5.5</v>
      </c>
      <c r="R6" s="47">
        <v>-0.5</v>
      </c>
      <c r="S6" s="23" t="s">
        <v>203</v>
      </c>
      <c r="T6" s="12">
        <v>5</v>
      </c>
      <c r="U6" s="8"/>
      <c r="V6" s="7" t="s">
        <v>437</v>
      </c>
      <c r="W6" s="12">
        <v>6</v>
      </c>
      <c r="X6" s="24"/>
    </row>
    <row r="7" spans="1:24" ht="15.75">
      <c r="A7" s="107"/>
      <c r="B7" s="12"/>
      <c r="C7" s="8"/>
      <c r="D7" s="7"/>
      <c r="E7" s="46"/>
      <c r="F7" s="47"/>
      <c r="G7" s="23" t="s">
        <v>467</v>
      </c>
      <c r="H7" s="12">
        <v>6.5</v>
      </c>
      <c r="I7" s="8">
        <v>3</v>
      </c>
      <c r="J7" s="150"/>
      <c r="K7" s="12"/>
      <c r="L7" s="24"/>
      <c r="M7" s="23" t="s">
        <v>384</v>
      </c>
      <c r="N7" s="12">
        <v>5.5</v>
      </c>
      <c r="O7" s="8">
        <v>-0.5</v>
      </c>
      <c r="P7" s="7"/>
      <c r="Q7" s="46"/>
      <c r="R7" s="47"/>
      <c r="S7" s="23"/>
      <c r="T7" s="12"/>
      <c r="U7" s="8"/>
      <c r="V7" s="7"/>
      <c r="W7" s="12"/>
      <c r="X7" s="24"/>
    </row>
    <row r="8" spans="1:24" ht="15.75">
      <c r="A8" s="23" t="s">
        <v>375</v>
      </c>
      <c r="B8" s="12">
        <v>6</v>
      </c>
      <c r="C8" s="8"/>
      <c r="D8" s="7" t="s">
        <v>420</v>
      </c>
      <c r="E8" s="46">
        <v>7.5</v>
      </c>
      <c r="F8" s="47">
        <v>3</v>
      </c>
      <c r="G8" s="107"/>
      <c r="H8" s="12"/>
      <c r="I8" s="8"/>
      <c r="J8" s="150" t="s">
        <v>150</v>
      </c>
      <c r="K8" s="12">
        <v>6</v>
      </c>
      <c r="L8" s="24"/>
      <c r="M8" s="23"/>
      <c r="N8" s="12"/>
      <c r="O8" s="8"/>
      <c r="P8" s="7" t="s">
        <v>401</v>
      </c>
      <c r="Q8" s="46">
        <v>5</v>
      </c>
      <c r="R8" s="47"/>
      <c r="S8" s="23" t="s">
        <v>213</v>
      </c>
      <c r="T8" s="12">
        <v>6</v>
      </c>
      <c r="U8" s="8"/>
      <c r="V8" s="7" t="s">
        <v>438</v>
      </c>
      <c r="W8" s="12">
        <v>6.5</v>
      </c>
      <c r="X8" s="24">
        <v>3</v>
      </c>
    </row>
    <row r="9" spans="1:24" ht="15.75">
      <c r="A9" s="23" t="s">
        <v>372</v>
      </c>
      <c r="B9" s="12">
        <v>5.5</v>
      </c>
      <c r="C9" s="8"/>
      <c r="D9" s="7" t="s">
        <v>421</v>
      </c>
      <c r="E9" s="46">
        <v>5</v>
      </c>
      <c r="F9" s="47">
        <v>-0.5</v>
      </c>
      <c r="G9" s="23" t="s">
        <v>468</v>
      </c>
      <c r="H9" s="12">
        <v>6.5</v>
      </c>
      <c r="I9" s="8"/>
      <c r="J9" s="150" t="s">
        <v>8</v>
      </c>
      <c r="K9" s="12">
        <v>8</v>
      </c>
      <c r="L9" s="24">
        <v>3</v>
      </c>
      <c r="M9" s="23" t="s">
        <v>385</v>
      </c>
      <c r="N9" s="12">
        <v>6</v>
      </c>
      <c r="O9" s="8"/>
      <c r="P9" s="7" t="s">
        <v>402</v>
      </c>
      <c r="Q9" s="46">
        <v>6</v>
      </c>
      <c r="R9" s="47">
        <v>3</v>
      </c>
      <c r="S9" s="23" t="s">
        <v>211</v>
      </c>
      <c r="T9" s="12">
        <v>6.5</v>
      </c>
      <c r="U9" s="8">
        <v>1</v>
      </c>
      <c r="V9" s="7" t="s">
        <v>439</v>
      </c>
      <c r="W9" s="12">
        <v>5</v>
      </c>
      <c r="X9" s="24"/>
    </row>
    <row r="10" spans="1:24" ht="15.75">
      <c r="A10" s="23" t="s">
        <v>18</v>
      </c>
      <c r="B10" s="12">
        <v>6</v>
      </c>
      <c r="C10" s="8"/>
      <c r="D10" s="7" t="s">
        <v>422</v>
      </c>
      <c r="E10" s="46">
        <v>5.5</v>
      </c>
      <c r="F10" s="47">
        <v>-0.5</v>
      </c>
      <c r="G10" s="107" t="s">
        <v>469</v>
      </c>
      <c r="H10" s="203"/>
      <c r="I10" s="204"/>
      <c r="J10" s="150" t="s">
        <v>20</v>
      </c>
      <c r="K10" s="12">
        <v>6</v>
      </c>
      <c r="L10" s="24"/>
      <c r="M10" s="23" t="s">
        <v>386</v>
      </c>
      <c r="N10" s="12">
        <v>6.5</v>
      </c>
      <c r="O10" s="8">
        <v>-0.5</v>
      </c>
      <c r="P10" s="7" t="s">
        <v>403</v>
      </c>
      <c r="Q10" s="46">
        <v>6.5</v>
      </c>
      <c r="R10" s="47">
        <v>3</v>
      </c>
      <c r="S10" s="23" t="s">
        <v>212</v>
      </c>
      <c r="T10" s="12">
        <v>6</v>
      </c>
      <c r="U10" s="8"/>
      <c r="V10" s="7" t="s">
        <v>440</v>
      </c>
      <c r="W10" s="12">
        <v>6.5</v>
      </c>
      <c r="X10" s="24">
        <v>3</v>
      </c>
    </row>
    <row r="11" spans="1:24" ht="15.75">
      <c r="A11" s="23" t="s">
        <v>19</v>
      </c>
      <c r="B11" s="12">
        <v>6</v>
      </c>
      <c r="C11" s="8"/>
      <c r="D11" s="7" t="s">
        <v>423</v>
      </c>
      <c r="E11" s="46">
        <v>5</v>
      </c>
      <c r="F11" s="47"/>
      <c r="G11" s="23" t="s">
        <v>470</v>
      </c>
      <c r="H11" s="12">
        <v>5</v>
      </c>
      <c r="I11" s="8"/>
      <c r="J11" s="150" t="s">
        <v>17</v>
      </c>
      <c r="K11" s="12">
        <v>6.5</v>
      </c>
      <c r="L11" s="24"/>
      <c r="M11" s="23" t="s">
        <v>387</v>
      </c>
      <c r="N11" s="12">
        <v>6</v>
      </c>
      <c r="O11" s="8"/>
      <c r="P11" s="7" t="s">
        <v>404</v>
      </c>
      <c r="Q11" s="46">
        <v>6</v>
      </c>
      <c r="R11" s="47"/>
      <c r="S11" s="23" t="s">
        <v>209</v>
      </c>
      <c r="T11" s="12">
        <v>5.5</v>
      </c>
      <c r="U11" s="8"/>
      <c r="V11" s="7" t="s">
        <v>441</v>
      </c>
      <c r="W11" s="12">
        <v>5</v>
      </c>
      <c r="X11" s="24"/>
    </row>
    <row r="12" spans="1:24" ht="15.75">
      <c r="A12" s="23"/>
      <c r="B12" s="12"/>
      <c r="C12" s="8"/>
      <c r="D12" s="7"/>
      <c r="E12" s="46"/>
      <c r="F12" s="47"/>
      <c r="G12" s="23"/>
      <c r="H12" s="12"/>
      <c r="I12" s="8"/>
      <c r="J12" s="150"/>
      <c r="K12" s="12"/>
      <c r="L12" s="24"/>
      <c r="M12" s="23"/>
      <c r="N12" s="12"/>
      <c r="O12" s="8"/>
      <c r="P12" s="7"/>
      <c r="Q12" s="46"/>
      <c r="R12" s="47"/>
      <c r="S12" s="23"/>
      <c r="T12" s="12"/>
      <c r="U12" s="8"/>
      <c r="V12" s="7"/>
      <c r="W12" s="12"/>
      <c r="X12" s="24"/>
    </row>
    <row r="13" spans="1:24" ht="15.75">
      <c r="A13" s="23" t="s">
        <v>15</v>
      </c>
      <c r="B13" s="12">
        <v>7</v>
      </c>
      <c r="C13" s="8">
        <v>1</v>
      </c>
      <c r="D13" s="7" t="s">
        <v>424</v>
      </c>
      <c r="E13" s="46">
        <v>5</v>
      </c>
      <c r="F13" s="47">
        <v>-3</v>
      </c>
      <c r="G13" s="23" t="s">
        <v>471</v>
      </c>
      <c r="H13" s="12">
        <v>5.5</v>
      </c>
      <c r="I13" s="8"/>
      <c r="J13" s="150" t="s">
        <v>13</v>
      </c>
      <c r="K13" s="12">
        <v>4.5</v>
      </c>
      <c r="L13" s="24">
        <v>1</v>
      </c>
      <c r="M13" s="23" t="s">
        <v>388</v>
      </c>
      <c r="N13" s="12">
        <v>7</v>
      </c>
      <c r="O13" s="8">
        <v>4</v>
      </c>
      <c r="P13" s="7" t="s">
        <v>405</v>
      </c>
      <c r="Q13" s="46">
        <v>6</v>
      </c>
      <c r="R13" s="47"/>
      <c r="S13" s="23" t="s">
        <v>453</v>
      </c>
      <c r="T13" s="12">
        <v>6.5</v>
      </c>
      <c r="U13" s="8">
        <v>2.5</v>
      </c>
      <c r="V13" s="7" t="s">
        <v>442</v>
      </c>
      <c r="W13" s="12">
        <v>6</v>
      </c>
      <c r="X13" s="24"/>
    </row>
    <row r="14" spans="1:24" ht="15.75">
      <c r="A14" s="23" t="s">
        <v>9</v>
      </c>
      <c r="B14" s="12">
        <v>6</v>
      </c>
      <c r="C14" s="8"/>
      <c r="D14" s="106" t="s">
        <v>425</v>
      </c>
      <c r="E14" s="201"/>
      <c r="F14" s="202"/>
      <c r="G14" s="23" t="s">
        <v>472</v>
      </c>
      <c r="H14" s="12">
        <v>6</v>
      </c>
      <c r="I14" s="8">
        <v>3</v>
      </c>
      <c r="J14" s="150" t="s">
        <v>14</v>
      </c>
      <c r="K14" s="12">
        <v>5.5</v>
      </c>
      <c r="L14" s="24"/>
      <c r="M14" s="23" t="s">
        <v>389</v>
      </c>
      <c r="N14" s="12">
        <v>5</v>
      </c>
      <c r="O14" s="8"/>
      <c r="P14" s="7" t="s">
        <v>406</v>
      </c>
      <c r="Q14" s="46">
        <v>4.5</v>
      </c>
      <c r="R14" s="47"/>
      <c r="S14" s="23" t="s">
        <v>454</v>
      </c>
      <c r="T14" s="12">
        <v>6</v>
      </c>
      <c r="U14" s="8">
        <v>3</v>
      </c>
      <c r="V14" s="7" t="s">
        <v>443</v>
      </c>
      <c r="W14" s="12">
        <v>5</v>
      </c>
      <c r="X14" s="24"/>
    </row>
    <row r="15" spans="1:24" ht="15.75">
      <c r="A15" s="23" t="s">
        <v>24</v>
      </c>
      <c r="B15" s="12">
        <v>5</v>
      </c>
      <c r="C15" s="8"/>
      <c r="D15" s="7" t="s">
        <v>426</v>
      </c>
      <c r="E15" s="46">
        <v>7.5</v>
      </c>
      <c r="F15" s="47">
        <v>6</v>
      </c>
      <c r="G15" s="23" t="s">
        <v>473</v>
      </c>
      <c r="H15" s="12">
        <v>5.5</v>
      </c>
      <c r="I15" s="8"/>
      <c r="J15" s="150" t="s">
        <v>143</v>
      </c>
      <c r="K15" s="12">
        <v>5.5</v>
      </c>
      <c r="L15" s="24"/>
      <c r="M15" s="23" t="s">
        <v>390</v>
      </c>
      <c r="N15" s="12">
        <v>5</v>
      </c>
      <c r="O15" s="8"/>
      <c r="P15" s="7" t="s">
        <v>407</v>
      </c>
      <c r="Q15" s="46">
        <v>5</v>
      </c>
      <c r="R15" s="47"/>
      <c r="S15" s="23" t="s">
        <v>455</v>
      </c>
      <c r="T15" s="12">
        <v>6</v>
      </c>
      <c r="U15" s="8"/>
      <c r="V15" s="7" t="s">
        <v>444</v>
      </c>
      <c r="W15" s="12">
        <v>6.5</v>
      </c>
      <c r="X15" s="24">
        <v>3</v>
      </c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2" t="s">
        <v>3</v>
      </c>
      <c r="H16" s="21"/>
      <c r="I16" s="22"/>
      <c r="J16" s="148" t="s">
        <v>3</v>
      </c>
      <c r="K16" s="21"/>
      <c r="L16" s="198"/>
      <c r="M16" s="32" t="s">
        <v>3</v>
      </c>
      <c r="N16" s="21"/>
      <c r="O16" s="22"/>
      <c r="P16" s="20" t="s">
        <v>3</v>
      </c>
      <c r="Q16" s="48"/>
      <c r="R16" s="45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/>
      <c r="B17" s="37"/>
      <c r="C17" s="38"/>
      <c r="D17" s="39" t="s">
        <v>427</v>
      </c>
      <c r="E17" s="37">
        <v>5.5</v>
      </c>
      <c r="F17" s="40"/>
      <c r="G17" s="36" t="s">
        <v>477</v>
      </c>
      <c r="H17" s="37">
        <v>7</v>
      </c>
      <c r="I17" s="38"/>
      <c r="J17" s="42"/>
      <c r="K17" s="37"/>
      <c r="L17" s="199"/>
      <c r="M17" s="36"/>
      <c r="N17" s="37"/>
      <c r="O17" s="38"/>
      <c r="P17" s="39"/>
      <c r="Q17" s="49"/>
      <c r="R17" s="50"/>
      <c r="S17" s="36" t="s">
        <v>457</v>
      </c>
      <c r="T17" s="37">
        <v>5</v>
      </c>
      <c r="U17" s="38">
        <v>-0.5</v>
      </c>
      <c r="V17" s="39"/>
      <c r="W17" s="37"/>
      <c r="X17" s="40"/>
    </row>
    <row r="18" spans="1:24" ht="15.75">
      <c r="A18" s="36"/>
      <c r="B18" s="37"/>
      <c r="C18" s="38"/>
      <c r="D18" s="39"/>
      <c r="E18" s="49"/>
      <c r="F18" s="50"/>
      <c r="G18" s="36"/>
      <c r="H18" s="37"/>
      <c r="I18" s="38"/>
      <c r="J18" s="42"/>
      <c r="K18" s="37"/>
      <c r="L18" s="199"/>
      <c r="M18" s="36"/>
      <c r="N18" s="37"/>
      <c r="O18" s="38"/>
      <c r="P18" s="39"/>
      <c r="Q18" s="49"/>
      <c r="R18" s="50"/>
      <c r="S18" s="36"/>
      <c r="T18" s="37"/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36"/>
      <c r="H19" s="37"/>
      <c r="I19" s="38"/>
      <c r="J19" s="42"/>
      <c r="K19" s="37"/>
      <c r="L19" s="199"/>
      <c r="M19" s="36"/>
      <c r="N19" s="37"/>
      <c r="O19" s="38"/>
      <c r="P19" s="39"/>
      <c r="Q19" s="49"/>
      <c r="R19" s="50"/>
      <c r="S19" s="36"/>
      <c r="T19" s="37"/>
      <c r="U19" s="38"/>
      <c r="V19" s="39"/>
      <c r="W19" s="37"/>
      <c r="X19" s="40"/>
    </row>
    <row r="20" spans="1:24" ht="15.75">
      <c r="A20" s="108"/>
      <c r="B20" s="109"/>
      <c r="C20" s="123"/>
      <c r="D20" s="111"/>
      <c r="E20" s="115"/>
      <c r="F20" s="116"/>
      <c r="G20" s="108" t="s">
        <v>482</v>
      </c>
      <c r="H20" s="109"/>
      <c r="I20" s="110">
        <v>1</v>
      </c>
      <c r="J20" s="124"/>
      <c r="K20" s="109"/>
      <c r="L20" s="200"/>
      <c r="M20" s="108" t="s">
        <v>482</v>
      </c>
      <c r="N20" s="109"/>
      <c r="O20" s="110">
        <v>3</v>
      </c>
      <c r="P20" s="111"/>
      <c r="Q20" s="115"/>
      <c r="R20" s="116"/>
      <c r="S20" s="108"/>
      <c r="T20" s="109"/>
      <c r="U20" s="110"/>
      <c r="V20" s="111"/>
      <c r="W20" s="109"/>
      <c r="X20" s="112"/>
    </row>
    <row r="21" spans="1:24" ht="15.75">
      <c r="A21" s="108"/>
      <c r="B21" s="109"/>
      <c r="C21" s="110"/>
      <c r="D21" s="111"/>
      <c r="E21" s="115"/>
      <c r="F21" s="116"/>
      <c r="G21" s="108" t="s">
        <v>483</v>
      </c>
      <c r="H21" s="109">
        <f>SUM(H2,H6,H7,H4)</f>
        <v>25.5</v>
      </c>
      <c r="I21" s="110">
        <f>SUM(6.375)</f>
        <v>6.375</v>
      </c>
      <c r="J21" s="124"/>
      <c r="K21" s="109"/>
      <c r="L21" s="137"/>
      <c r="M21" s="108" t="s">
        <v>483</v>
      </c>
      <c r="N21" s="109">
        <f>SUM(N2,N5,N4,N7)</f>
        <v>26</v>
      </c>
      <c r="O21" s="110">
        <f>SUM(6.5)</f>
        <v>6.5</v>
      </c>
      <c r="P21" s="111"/>
      <c r="Q21" s="115"/>
      <c r="R21" s="116"/>
      <c r="S21" s="108"/>
      <c r="T21" s="109"/>
      <c r="U21" s="110"/>
      <c r="V21" s="111"/>
      <c r="W21" s="109"/>
      <c r="X21" s="112"/>
    </row>
    <row r="22" spans="1:24" ht="12.75">
      <c r="A22" s="26" t="s">
        <v>379</v>
      </c>
      <c r="B22" s="196"/>
      <c r="C22" s="197"/>
      <c r="D22" s="11" t="s">
        <v>433</v>
      </c>
      <c r="E22" s="10"/>
      <c r="F22" s="25"/>
      <c r="G22" s="26" t="s">
        <v>474</v>
      </c>
      <c r="H22" s="10">
        <v>8</v>
      </c>
      <c r="I22" s="9"/>
      <c r="J22" s="10" t="s">
        <v>151</v>
      </c>
      <c r="K22" s="10"/>
      <c r="L22" s="25"/>
      <c r="M22" s="26" t="s">
        <v>391</v>
      </c>
      <c r="N22" s="10"/>
      <c r="O22" s="9"/>
      <c r="P22" s="11" t="s">
        <v>408</v>
      </c>
      <c r="Q22" s="54"/>
      <c r="R22" s="126"/>
      <c r="S22" s="26" t="s">
        <v>456</v>
      </c>
      <c r="T22" s="10"/>
      <c r="U22" s="9"/>
      <c r="V22" s="11" t="s">
        <v>445</v>
      </c>
      <c r="W22" s="10"/>
      <c r="X22" s="25"/>
    </row>
    <row r="23" spans="1:24" ht="12.75">
      <c r="A23" s="26" t="s">
        <v>373</v>
      </c>
      <c r="B23" s="10"/>
      <c r="C23" s="9"/>
      <c r="D23" s="11" t="s">
        <v>427</v>
      </c>
      <c r="E23" s="10">
        <v>5.5</v>
      </c>
      <c r="F23" s="25"/>
      <c r="G23" s="26" t="s">
        <v>475</v>
      </c>
      <c r="H23" s="10"/>
      <c r="I23" s="9">
        <v>-0.5</v>
      </c>
      <c r="J23" s="10" t="s">
        <v>22</v>
      </c>
      <c r="K23" s="10"/>
      <c r="L23" s="25">
        <v>3</v>
      </c>
      <c r="M23" s="26" t="s">
        <v>392</v>
      </c>
      <c r="N23" s="10"/>
      <c r="O23" s="9"/>
      <c r="P23" s="11" t="s">
        <v>409</v>
      </c>
      <c r="Q23" s="54"/>
      <c r="R23" s="126"/>
      <c r="S23" s="26" t="s">
        <v>457</v>
      </c>
      <c r="T23" s="10"/>
      <c r="U23" s="9"/>
      <c r="V23" s="11" t="s">
        <v>446</v>
      </c>
      <c r="W23" s="10"/>
      <c r="X23" s="25"/>
    </row>
    <row r="24" spans="1:24" ht="12.75">
      <c r="A24" s="26" t="s">
        <v>141</v>
      </c>
      <c r="B24" s="10"/>
      <c r="C24" s="9"/>
      <c r="D24" s="11" t="s">
        <v>428</v>
      </c>
      <c r="E24" s="10"/>
      <c r="F24" s="25"/>
      <c r="G24" s="26" t="s">
        <v>476</v>
      </c>
      <c r="H24" s="10"/>
      <c r="I24" s="9"/>
      <c r="J24" s="10" t="s">
        <v>152</v>
      </c>
      <c r="K24" s="10"/>
      <c r="L24" s="25">
        <v>6</v>
      </c>
      <c r="M24" s="26" t="s">
        <v>393</v>
      </c>
      <c r="N24" s="10"/>
      <c r="O24" s="9"/>
      <c r="P24" s="11" t="s">
        <v>410</v>
      </c>
      <c r="Q24" s="54"/>
      <c r="R24" s="126"/>
      <c r="S24" s="26" t="s">
        <v>458</v>
      </c>
      <c r="T24" s="10"/>
      <c r="U24" s="9"/>
      <c r="V24" s="11" t="s">
        <v>447</v>
      </c>
      <c r="W24" s="10"/>
      <c r="X24" s="25"/>
    </row>
    <row r="25" spans="1:24" ht="12.75">
      <c r="A25" s="26" t="s">
        <v>142</v>
      </c>
      <c r="B25" s="10">
        <v>6.5</v>
      </c>
      <c r="C25" s="9">
        <v>2.5</v>
      </c>
      <c r="D25" s="11" t="s">
        <v>429</v>
      </c>
      <c r="E25" s="10"/>
      <c r="F25" s="25"/>
      <c r="G25" s="26" t="s">
        <v>477</v>
      </c>
      <c r="H25" s="10">
        <v>7</v>
      </c>
      <c r="I25" s="9"/>
      <c r="J25" s="10" t="s">
        <v>153</v>
      </c>
      <c r="K25" s="10"/>
      <c r="L25" s="25"/>
      <c r="M25" s="26" t="s">
        <v>394</v>
      </c>
      <c r="N25" s="10"/>
      <c r="O25" s="9"/>
      <c r="P25" s="11" t="s">
        <v>411</v>
      </c>
      <c r="Q25" s="54"/>
      <c r="R25" s="126"/>
      <c r="S25" s="26" t="s">
        <v>459</v>
      </c>
      <c r="T25" s="10"/>
      <c r="U25" s="9">
        <v>3</v>
      </c>
      <c r="V25" s="11" t="s">
        <v>448</v>
      </c>
      <c r="W25" s="10"/>
      <c r="X25" s="25"/>
    </row>
    <row r="26" spans="1:24" ht="12.75">
      <c r="A26" s="26" t="s">
        <v>139</v>
      </c>
      <c r="B26" s="10">
        <v>5</v>
      </c>
      <c r="C26" s="9">
        <v>-0.5</v>
      </c>
      <c r="D26" s="11" t="s">
        <v>430</v>
      </c>
      <c r="E26" s="10"/>
      <c r="F26" s="25"/>
      <c r="G26" s="26" t="s">
        <v>478</v>
      </c>
      <c r="H26" s="10"/>
      <c r="I26" s="9"/>
      <c r="J26" s="10" t="s">
        <v>154</v>
      </c>
      <c r="K26" s="10"/>
      <c r="L26" s="25">
        <v>-0.5</v>
      </c>
      <c r="M26" s="26" t="s">
        <v>395</v>
      </c>
      <c r="N26" s="10"/>
      <c r="O26" s="9">
        <v>3</v>
      </c>
      <c r="P26" s="11" t="s">
        <v>412</v>
      </c>
      <c r="Q26" s="54">
        <v>6.5</v>
      </c>
      <c r="R26" s="126">
        <v>0.5</v>
      </c>
      <c r="S26" s="26" t="s">
        <v>460</v>
      </c>
      <c r="T26" s="10"/>
      <c r="U26" s="9"/>
      <c r="V26" s="11" t="s">
        <v>449</v>
      </c>
      <c r="W26" s="10"/>
      <c r="X26" s="25"/>
    </row>
    <row r="27" spans="1:24" ht="12.75">
      <c r="A27" s="26" t="s">
        <v>378</v>
      </c>
      <c r="B27" s="10">
        <v>7</v>
      </c>
      <c r="C27" s="9">
        <v>3</v>
      </c>
      <c r="D27" s="11" t="s">
        <v>431</v>
      </c>
      <c r="E27" s="10"/>
      <c r="F27" s="25"/>
      <c r="G27" s="26" t="s">
        <v>479</v>
      </c>
      <c r="H27" s="10"/>
      <c r="I27" s="9">
        <v>3</v>
      </c>
      <c r="J27" s="10" t="s">
        <v>155</v>
      </c>
      <c r="K27" s="10"/>
      <c r="L27" s="25">
        <v>-1</v>
      </c>
      <c r="M27" s="26" t="s">
        <v>396</v>
      </c>
      <c r="N27" s="10"/>
      <c r="O27" s="9">
        <v>-0.5</v>
      </c>
      <c r="P27" s="11" t="s">
        <v>413</v>
      </c>
      <c r="Q27" s="54"/>
      <c r="R27" s="126"/>
      <c r="S27" s="26" t="s">
        <v>461</v>
      </c>
      <c r="T27" s="10"/>
      <c r="U27" s="9"/>
      <c r="V27" s="11" t="s">
        <v>450</v>
      </c>
      <c r="W27" s="10"/>
      <c r="X27" s="25"/>
    </row>
    <row r="28" spans="1:24" ht="13.5" thickBot="1">
      <c r="A28" s="27" t="s">
        <v>377</v>
      </c>
      <c r="B28" s="31"/>
      <c r="C28" s="29"/>
      <c r="D28" s="28" t="s">
        <v>432</v>
      </c>
      <c r="E28" s="31"/>
      <c r="F28" s="30"/>
      <c r="G28" s="27" t="s">
        <v>480</v>
      </c>
      <c r="H28" s="31"/>
      <c r="I28" s="29"/>
      <c r="J28" s="31" t="s">
        <v>140</v>
      </c>
      <c r="K28" s="31"/>
      <c r="L28" s="30"/>
      <c r="M28" s="27" t="s">
        <v>415</v>
      </c>
      <c r="N28" s="31"/>
      <c r="O28" s="29"/>
      <c r="P28" s="28" t="s">
        <v>414</v>
      </c>
      <c r="Q28" s="56"/>
      <c r="R28" s="127"/>
      <c r="S28" s="104" t="s">
        <v>462</v>
      </c>
      <c r="T28" s="31"/>
      <c r="U28" s="29">
        <v>3</v>
      </c>
      <c r="V28" s="28" t="s">
        <v>451</v>
      </c>
      <c r="W28" s="31"/>
      <c r="X28" s="30"/>
    </row>
    <row r="29" spans="1:24" ht="16.5" thickBot="1">
      <c r="A29" s="128" t="s">
        <v>0</v>
      </c>
      <c r="B29" s="138">
        <f>SUM(B2:C20)</f>
        <v>66</v>
      </c>
      <c r="C29" s="4"/>
      <c r="D29" s="128" t="s">
        <v>0</v>
      </c>
      <c r="E29" s="143">
        <f>SUM(E2:E19)+SUM(F2:F19)</f>
        <v>67</v>
      </c>
      <c r="F29" s="63"/>
      <c r="G29" s="128" t="s">
        <v>0</v>
      </c>
      <c r="H29" s="136">
        <f>SUM(H2:I20)</f>
        <v>73</v>
      </c>
      <c r="I29" s="63"/>
      <c r="J29" s="128" t="s">
        <v>0</v>
      </c>
      <c r="K29" s="136">
        <f>SUM(K2:K19)+SUM(L2:L19,K21)</f>
        <v>67.5</v>
      </c>
      <c r="L29" s="4"/>
      <c r="M29" s="128" t="s">
        <v>0</v>
      </c>
      <c r="N29" s="136">
        <f>SUM(N2:O20)</f>
        <v>71</v>
      </c>
      <c r="O29" s="4"/>
      <c r="P29" s="128" t="s">
        <v>0</v>
      </c>
      <c r="Q29" s="139">
        <f>SUM(Q2:Q19)+SUM(R2:R19)</f>
        <v>67</v>
      </c>
      <c r="R29" s="4"/>
      <c r="S29" s="128" t="s">
        <v>0</v>
      </c>
      <c r="T29" s="136">
        <f>SUM(T2:T19)+SUM(U2:U19)</f>
        <v>68</v>
      </c>
      <c r="U29" s="63"/>
      <c r="V29" s="128" t="s">
        <v>0</v>
      </c>
      <c r="W29" s="136">
        <f>SUM(W2:W19)+SUM(X2:X19)</f>
        <v>74.5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1</v>
      </c>
      <c r="F30" s="63"/>
      <c r="G30" s="3" t="s">
        <v>1</v>
      </c>
      <c r="H30" s="1">
        <f>IF(ISERROR(FLOOR(PRODUCT(SUM(H29,-60),1/6),1)),0,FLOOR(PRODUCT(SUM(H29,-60),1/6),1))</f>
        <v>2</v>
      </c>
      <c r="I30" s="63"/>
      <c r="J30" s="3" t="s">
        <v>1</v>
      </c>
      <c r="K30" s="1">
        <f>IF(ISERROR(FLOOR(PRODUCT(SUM(K29,-60),1/6),1)),0,FLOOR(PRODUCT(SUM(K29,-60),1/6),1))</f>
        <v>1</v>
      </c>
      <c r="L30" s="4"/>
      <c r="M30" s="3" t="s">
        <v>1</v>
      </c>
      <c r="N30" s="1">
        <f>IF(ISERROR(FLOOR(PRODUCT(SUM(N29,-60),1/6),1)),0,FLOOR(PRODUCT(SUM(N29,-60),1/6),1))</f>
        <v>1</v>
      </c>
      <c r="O30" s="4"/>
      <c r="P30" s="3" t="s">
        <v>1</v>
      </c>
      <c r="Q30" s="1">
        <f>IF(ISERROR(FLOOR(PRODUCT(SUM(Q29,-60),1/6),1)),0,FLOOR(PRODUCT(SUM(Q29,-60),1/6),1))</f>
        <v>1</v>
      </c>
      <c r="R30" s="4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</row>
    <row r="32" spans="1:24" ht="16.5" thickBot="1">
      <c r="A32" s="14" t="str">
        <f>S1</f>
        <v>Calzini</v>
      </c>
      <c r="B32" s="14">
        <f>T30</f>
        <v>1</v>
      </c>
      <c r="C32" s="16"/>
      <c r="D32" s="14" t="str">
        <f>P1</f>
        <v>L.S.D.</v>
      </c>
      <c r="E32" s="15">
        <f>Q30</f>
        <v>1</v>
      </c>
      <c r="F32" s="5"/>
      <c r="G32" s="121" t="str">
        <f>D1</f>
        <v>Shooters</v>
      </c>
      <c r="H32" s="14">
        <f>E30</f>
        <v>1</v>
      </c>
      <c r="I32" s="5"/>
      <c r="J32" s="14" t="str">
        <f>J1</f>
        <v>Amici di Mohammed</v>
      </c>
      <c r="K32" s="15">
        <f>K30</f>
        <v>1</v>
      </c>
      <c r="L32" s="16"/>
      <c r="M32" s="5"/>
      <c r="N32" s="5"/>
      <c r="O32" s="5"/>
      <c r="P32" s="5"/>
      <c r="Q32" s="5"/>
      <c r="R32" s="5"/>
      <c r="S32" s="5"/>
      <c r="T32" s="5"/>
      <c r="U32" s="16"/>
      <c r="V32" s="5"/>
      <c r="W32" s="5"/>
      <c r="X32" s="5"/>
    </row>
    <row r="33" spans="1:24" ht="16.5" thickBot="1">
      <c r="A33" s="17" t="str">
        <f>V1</f>
        <v>NcT</v>
      </c>
      <c r="B33" s="14">
        <f>W30</f>
        <v>2</v>
      </c>
      <c r="C33" s="16"/>
      <c r="D33" s="17" t="str">
        <f>M1</f>
        <v>Gente Felice</v>
      </c>
      <c r="E33" s="14">
        <f>N30</f>
        <v>1</v>
      </c>
      <c r="F33" s="5"/>
      <c r="G33" s="14" t="str">
        <f>A1</f>
        <v>Euskal Herria</v>
      </c>
      <c r="H33" s="18">
        <f>B30</f>
        <v>1</v>
      </c>
      <c r="I33" s="5"/>
      <c r="J33" s="14" t="str">
        <f>G1</f>
        <v>Forza Silvio</v>
      </c>
      <c r="K33" s="14">
        <f>H30</f>
        <v>2</v>
      </c>
      <c r="L33" s="16"/>
      <c r="M33" s="5"/>
      <c r="N33" s="5"/>
      <c r="O33" s="5"/>
      <c r="P33" s="5"/>
      <c r="Q33" s="5"/>
      <c r="R33" s="5"/>
      <c r="S33" s="5"/>
      <c r="T33" s="5"/>
      <c r="U33" s="16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F17" sqref="F17"/>
    </sheetView>
  </sheetViews>
  <sheetFormatPr defaultColWidth="9.140625" defaultRowHeight="12.75"/>
  <cols>
    <col min="1" max="1" width="18.57421875" style="0" customWidth="1"/>
    <col min="4" max="4" width="18.28125" style="0" customWidth="1"/>
    <col min="7" max="7" width="23.8515625" style="0" customWidth="1"/>
    <col min="10" max="10" width="23.57421875" style="0" customWidth="1"/>
    <col min="13" max="13" width="18.421875" style="0" customWidth="1"/>
    <col min="16" max="16" width="18.14062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Squadre!A32</f>
        <v>Gente Felice</v>
      </c>
      <c r="E1" s="59"/>
      <c r="F1" s="62"/>
      <c r="G1" s="58" t="str">
        <f>Squadre!I1</f>
        <v>Amici di Mohammed</v>
      </c>
      <c r="H1" s="59"/>
      <c r="I1" s="60"/>
      <c r="J1" s="61" t="str">
        <f>Squadre!M32</f>
        <v>NcT</v>
      </c>
      <c r="K1" s="59"/>
      <c r="L1" s="62"/>
      <c r="M1" s="58" t="str">
        <f>Squadre!E1</f>
        <v>Calzini</v>
      </c>
      <c r="N1" s="59"/>
      <c r="O1" s="60"/>
      <c r="P1" s="61" t="str">
        <f>Squadre!E32</f>
        <v>Forza Silvio</v>
      </c>
      <c r="Q1" s="59"/>
      <c r="R1" s="62"/>
      <c r="S1" s="58" t="str">
        <f>Squadre!M1</f>
        <v>Shooters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12</v>
      </c>
      <c r="B2" s="12">
        <v>6</v>
      </c>
      <c r="C2" s="8">
        <v>-2</v>
      </c>
      <c r="D2" s="7" t="s">
        <v>273</v>
      </c>
      <c r="E2" s="12">
        <v>5.5</v>
      </c>
      <c r="F2" s="24">
        <v>-3</v>
      </c>
      <c r="G2" s="102" t="s">
        <v>144</v>
      </c>
      <c r="H2" s="12">
        <v>6</v>
      </c>
      <c r="I2" s="8"/>
      <c r="J2" s="7" t="s">
        <v>445</v>
      </c>
      <c r="K2" s="12">
        <v>6</v>
      </c>
      <c r="L2" s="24">
        <v>-1</v>
      </c>
      <c r="M2" s="23" t="s">
        <v>481</v>
      </c>
      <c r="N2" s="12">
        <v>6.5</v>
      </c>
      <c r="O2" s="8"/>
      <c r="P2" s="7" t="s">
        <v>474</v>
      </c>
      <c r="Q2" s="12">
        <v>5.5</v>
      </c>
      <c r="R2" s="24">
        <v>-4</v>
      </c>
      <c r="S2" s="23" t="s">
        <v>416</v>
      </c>
      <c r="T2" s="46">
        <v>7</v>
      </c>
      <c r="U2" s="51">
        <v>-2</v>
      </c>
      <c r="V2" s="7" t="s">
        <v>321</v>
      </c>
      <c r="W2" s="46">
        <v>5.5</v>
      </c>
      <c r="X2" s="47">
        <v>-1</v>
      </c>
    </row>
    <row r="3" spans="1:24" ht="15.75">
      <c r="A3" s="23"/>
      <c r="B3" s="12"/>
      <c r="C3" s="8"/>
      <c r="D3" s="7"/>
      <c r="E3" s="12"/>
      <c r="F3" s="24"/>
      <c r="G3" s="102"/>
      <c r="H3" s="12"/>
      <c r="I3" s="8"/>
      <c r="J3" s="7"/>
      <c r="K3" s="12"/>
      <c r="L3" s="24"/>
      <c r="M3" s="23"/>
      <c r="N3" s="12"/>
      <c r="O3" s="8"/>
      <c r="P3" s="7"/>
      <c r="Q3" s="12"/>
      <c r="R3" s="24"/>
      <c r="S3" s="23"/>
      <c r="T3" s="46"/>
      <c r="U3" s="51"/>
      <c r="V3" s="7"/>
      <c r="W3" s="46"/>
      <c r="X3" s="47"/>
    </row>
    <row r="4" spans="1:24" ht="15.75">
      <c r="A4" s="23" t="s">
        <v>142</v>
      </c>
      <c r="B4" s="12">
        <v>6</v>
      </c>
      <c r="C4" s="8">
        <v>-0.5</v>
      </c>
      <c r="D4" s="7" t="s">
        <v>494</v>
      </c>
      <c r="E4" s="12">
        <v>6.5</v>
      </c>
      <c r="F4" s="24"/>
      <c r="G4" s="102" t="s">
        <v>500</v>
      </c>
      <c r="H4" s="12">
        <v>6</v>
      </c>
      <c r="I4" s="8"/>
      <c r="J4" s="7" t="s">
        <v>435</v>
      </c>
      <c r="K4" s="12">
        <v>5.5</v>
      </c>
      <c r="L4" s="24">
        <v>-1</v>
      </c>
      <c r="M4" s="23" t="s">
        <v>202</v>
      </c>
      <c r="N4" s="12">
        <v>6.5</v>
      </c>
      <c r="O4" s="8">
        <v>3</v>
      </c>
      <c r="P4" s="7" t="s">
        <v>464</v>
      </c>
      <c r="Q4" s="12">
        <v>5</v>
      </c>
      <c r="R4" s="24"/>
      <c r="S4" s="107" t="s">
        <v>417</v>
      </c>
      <c r="T4" s="201"/>
      <c r="U4" s="205"/>
      <c r="V4" s="7" t="s">
        <v>325</v>
      </c>
      <c r="W4" s="46">
        <v>5</v>
      </c>
      <c r="X4" s="47"/>
    </row>
    <row r="5" spans="1:24" ht="15.75">
      <c r="A5" s="23" t="s">
        <v>378</v>
      </c>
      <c r="B5" s="12">
        <v>7</v>
      </c>
      <c r="C5" s="8">
        <v>2.5</v>
      </c>
      <c r="D5" s="7" t="s">
        <v>276</v>
      </c>
      <c r="E5" s="12">
        <v>5.5</v>
      </c>
      <c r="F5" s="24"/>
      <c r="G5" s="102" t="s">
        <v>145</v>
      </c>
      <c r="H5" s="12">
        <v>6</v>
      </c>
      <c r="I5" s="8"/>
      <c r="J5" s="7" t="s">
        <v>507</v>
      </c>
      <c r="K5" s="12">
        <v>6</v>
      </c>
      <c r="L5" s="24"/>
      <c r="M5" s="23" t="s">
        <v>199</v>
      </c>
      <c r="N5" s="12">
        <v>4.5</v>
      </c>
      <c r="O5" s="8">
        <v>-0.5</v>
      </c>
      <c r="P5" s="7" t="s">
        <v>476</v>
      </c>
      <c r="Q5" s="12">
        <v>5.5</v>
      </c>
      <c r="R5" s="24"/>
      <c r="S5" s="23" t="s">
        <v>418</v>
      </c>
      <c r="T5" s="46">
        <v>5.5</v>
      </c>
      <c r="U5" s="51"/>
      <c r="V5" s="7" t="s">
        <v>326</v>
      </c>
      <c r="W5" s="46">
        <v>6.5</v>
      </c>
      <c r="X5" s="47"/>
    </row>
    <row r="6" spans="1:24" ht="15.75">
      <c r="A6" s="107" t="s">
        <v>484</v>
      </c>
      <c r="B6" s="203"/>
      <c r="C6" s="204"/>
      <c r="D6" s="7" t="s">
        <v>495</v>
      </c>
      <c r="E6" s="12">
        <v>7</v>
      </c>
      <c r="F6" s="24"/>
      <c r="G6" s="102" t="s">
        <v>140</v>
      </c>
      <c r="H6" s="12">
        <v>6.5</v>
      </c>
      <c r="I6" s="8"/>
      <c r="J6" s="7" t="s">
        <v>437</v>
      </c>
      <c r="K6" s="12">
        <v>6</v>
      </c>
      <c r="L6" s="24"/>
      <c r="M6" s="23" t="s">
        <v>488</v>
      </c>
      <c r="N6" s="12">
        <v>7</v>
      </c>
      <c r="O6" s="8"/>
      <c r="P6" s="7" t="s">
        <v>467</v>
      </c>
      <c r="Q6" s="12">
        <v>6.5</v>
      </c>
      <c r="R6" s="24">
        <v>2.5</v>
      </c>
      <c r="S6" s="23" t="s">
        <v>504</v>
      </c>
      <c r="T6" s="46">
        <v>6</v>
      </c>
      <c r="U6" s="51"/>
      <c r="V6" s="7" t="s">
        <v>329</v>
      </c>
      <c r="W6" s="46">
        <v>6.5</v>
      </c>
      <c r="X6" s="47">
        <v>-0.5</v>
      </c>
    </row>
    <row r="7" spans="1:24" ht="15.75">
      <c r="A7" s="23" t="s">
        <v>139</v>
      </c>
      <c r="B7" s="12">
        <v>5</v>
      </c>
      <c r="C7" s="8"/>
      <c r="D7" s="7" t="s">
        <v>279</v>
      </c>
      <c r="E7" s="12">
        <v>4.5</v>
      </c>
      <c r="F7" s="24"/>
      <c r="G7" s="102"/>
      <c r="H7" s="12"/>
      <c r="I7" s="8"/>
      <c r="J7" s="7"/>
      <c r="K7" s="12"/>
      <c r="L7" s="24"/>
      <c r="M7" s="23"/>
      <c r="N7" s="12"/>
      <c r="O7" s="8"/>
      <c r="P7" s="7"/>
      <c r="Q7" s="12"/>
      <c r="R7" s="24"/>
      <c r="S7" s="23"/>
      <c r="T7" s="46"/>
      <c r="U7" s="51"/>
      <c r="V7" s="7" t="s">
        <v>330</v>
      </c>
      <c r="W7" s="46">
        <v>6</v>
      </c>
      <c r="X7" s="47"/>
    </row>
    <row r="8" spans="1:24" ht="15.75">
      <c r="A8" s="23"/>
      <c r="B8" s="12"/>
      <c r="C8" s="8"/>
      <c r="D8" s="7"/>
      <c r="E8" s="12"/>
      <c r="F8" s="24"/>
      <c r="G8" s="102" t="s">
        <v>150</v>
      </c>
      <c r="H8" s="12">
        <v>7</v>
      </c>
      <c r="I8" s="8"/>
      <c r="J8" s="7" t="s">
        <v>439</v>
      </c>
      <c r="K8" s="12">
        <v>6.5</v>
      </c>
      <c r="L8" s="24">
        <v>-0.5</v>
      </c>
      <c r="M8" s="23" t="s">
        <v>213</v>
      </c>
      <c r="N8" s="12">
        <v>5.5</v>
      </c>
      <c r="O8" s="8">
        <v>3</v>
      </c>
      <c r="P8" s="7" t="s">
        <v>503</v>
      </c>
      <c r="Q8" s="12">
        <v>6</v>
      </c>
      <c r="R8" s="24"/>
      <c r="S8" s="23" t="s">
        <v>420</v>
      </c>
      <c r="T8" s="46">
        <v>6</v>
      </c>
      <c r="U8" s="51"/>
      <c r="V8" s="7"/>
      <c r="W8" s="46"/>
      <c r="X8" s="47"/>
    </row>
    <row r="9" spans="1:24" ht="15.75">
      <c r="A9" s="23" t="s">
        <v>141</v>
      </c>
      <c r="B9" s="12">
        <v>5</v>
      </c>
      <c r="C9" s="8">
        <v>1</v>
      </c>
      <c r="D9" s="7" t="s">
        <v>284</v>
      </c>
      <c r="E9" s="12">
        <v>6</v>
      </c>
      <c r="F9" s="24"/>
      <c r="G9" s="102" t="s">
        <v>8</v>
      </c>
      <c r="H9" s="12">
        <v>6.5</v>
      </c>
      <c r="I9" s="8"/>
      <c r="J9" s="7" t="s">
        <v>441</v>
      </c>
      <c r="K9" s="12">
        <v>6</v>
      </c>
      <c r="L9" s="24"/>
      <c r="M9" s="23" t="s">
        <v>211</v>
      </c>
      <c r="N9" s="12">
        <v>6</v>
      </c>
      <c r="O9" s="8">
        <v>-0.5</v>
      </c>
      <c r="P9" s="7" t="s">
        <v>468</v>
      </c>
      <c r="Q9" s="12">
        <v>7</v>
      </c>
      <c r="R9" s="24">
        <v>3</v>
      </c>
      <c r="S9" s="23" t="s">
        <v>421</v>
      </c>
      <c r="T9" s="46">
        <v>6</v>
      </c>
      <c r="U9" s="51"/>
      <c r="V9" s="7" t="s">
        <v>334</v>
      </c>
      <c r="W9" s="46">
        <v>6</v>
      </c>
      <c r="X9" s="47"/>
    </row>
    <row r="10" spans="1:24" ht="15.75">
      <c r="A10" s="23" t="s">
        <v>487</v>
      </c>
      <c r="B10" s="12">
        <v>6</v>
      </c>
      <c r="C10" s="8">
        <v>-0.5</v>
      </c>
      <c r="D10" s="7" t="s">
        <v>283</v>
      </c>
      <c r="E10" s="12">
        <v>5.5</v>
      </c>
      <c r="F10" s="24"/>
      <c r="G10" s="102" t="s">
        <v>17</v>
      </c>
      <c r="H10" s="12">
        <v>5.5</v>
      </c>
      <c r="I10" s="8"/>
      <c r="J10" s="7" t="s">
        <v>508</v>
      </c>
      <c r="K10" s="12">
        <v>5</v>
      </c>
      <c r="L10" s="24"/>
      <c r="M10" s="23" t="s">
        <v>212</v>
      </c>
      <c r="N10" s="12">
        <v>6.5</v>
      </c>
      <c r="O10" s="8">
        <v>3</v>
      </c>
      <c r="P10" s="7" t="s">
        <v>469</v>
      </c>
      <c r="Q10" s="12">
        <v>7</v>
      </c>
      <c r="R10" s="24">
        <v>3</v>
      </c>
      <c r="S10" s="23" t="s">
        <v>422</v>
      </c>
      <c r="T10" s="46">
        <v>6.5</v>
      </c>
      <c r="U10" s="51">
        <v>0.5</v>
      </c>
      <c r="V10" s="7" t="s">
        <v>336</v>
      </c>
      <c r="W10" s="46">
        <v>6.5</v>
      </c>
      <c r="X10" s="47">
        <v>3</v>
      </c>
    </row>
    <row r="11" spans="1:24" ht="15.75">
      <c r="A11" s="23" t="s">
        <v>18</v>
      </c>
      <c r="B11" s="12">
        <v>5</v>
      </c>
      <c r="C11" s="8"/>
      <c r="D11" s="7" t="s">
        <v>282</v>
      </c>
      <c r="E11" s="12">
        <v>6</v>
      </c>
      <c r="F11" s="24"/>
      <c r="G11" s="102" t="s">
        <v>153</v>
      </c>
      <c r="H11" s="12">
        <v>6</v>
      </c>
      <c r="I11" s="8"/>
      <c r="J11" s="7" t="s">
        <v>438</v>
      </c>
      <c r="K11" s="12">
        <v>6.5</v>
      </c>
      <c r="L11" s="24">
        <v>-0.5</v>
      </c>
      <c r="M11" s="23" t="s">
        <v>489</v>
      </c>
      <c r="N11" s="12">
        <v>6</v>
      </c>
      <c r="O11" s="8">
        <v>3</v>
      </c>
      <c r="P11" s="7" t="s">
        <v>470</v>
      </c>
      <c r="Q11" s="12">
        <v>5</v>
      </c>
      <c r="R11" s="24"/>
      <c r="S11" s="107" t="s">
        <v>429</v>
      </c>
      <c r="T11" s="201"/>
      <c r="U11" s="205"/>
      <c r="V11" s="7" t="s">
        <v>337</v>
      </c>
      <c r="W11" s="46">
        <v>6.5</v>
      </c>
      <c r="X11" s="47"/>
    </row>
    <row r="12" spans="1:24" ht="15.75">
      <c r="A12" s="23"/>
      <c r="B12" s="12"/>
      <c r="C12" s="8"/>
      <c r="D12" s="7"/>
      <c r="E12" s="12"/>
      <c r="F12" s="24"/>
      <c r="G12" s="102"/>
      <c r="H12" s="12"/>
      <c r="I12" s="8"/>
      <c r="J12" s="7"/>
      <c r="K12" s="12"/>
      <c r="L12" s="24"/>
      <c r="M12" s="23"/>
      <c r="N12" s="12"/>
      <c r="O12" s="8"/>
      <c r="P12" s="7"/>
      <c r="Q12" s="12"/>
      <c r="R12" s="24"/>
      <c r="S12" s="23"/>
      <c r="T12" s="46"/>
      <c r="U12" s="51"/>
      <c r="V12" s="7"/>
      <c r="W12" s="46"/>
      <c r="X12" s="47"/>
    </row>
    <row r="13" spans="1:24" ht="15.75">
      <c r="A13" s="23" t="s">
        <v>9</v>
      </c>
      <c r="B13" s="12">
        <v>6</v>
      </c>
      <c r="C13" s="8">
        <v>3</v>
      </c>
      <c r="D13" s="7" t="s">
        <v>496</v>
      </c>
      <c r="E13" s="12">
        <v>6.5</v>
      </c>
      <c r="F13" s="24">
        <v>1</v>
      </c>
      <c r="G13" s="102" t="s">
        <v>13</v>
      </c>
      <c r="H13" s="12">
        <v>6.5</v>
      </c>
      <c r="I13" s="8"/>
      <c r="J13" s="7" t="s">
        <v>442</v>
      </c>
      <c r="K13" s="12">
        <v>6.5</v>
      </c>
      <c r="L13" s="24">
        <v>-0.5</v>
      </c>
      <c r="M13" s="23" t="s">
        <v>453</v>
      </c>
      <c r="N13" s="12">
        <v>8</v>
      </c>
      <c r="O13" s="8">
        <v>6</v>
      </c>
      <c r="P13" s="7" t="s">
        <v>471</v>
      </c>
      <c r="Q13" s="12">
        <v>6</v>
      </c>
      <c r="R13" s="24">
        <v>3</v>
      </c>
      <c r="S13" s="23" t="s">
        <v>424</v>
      </c>
      <c r="T13" s="46">
        <v>6</v>
      </c>
      <c r="U13" s="51">
        <v>-0.5</v>
      </c>
      <c r="V13" s="7" t="s">
        <v>343</v>
      </c>
      <c r="W13" s="46">
        <v>6.5</v>
      </c>
      <c r="X13" s="47">
        <v>3</v>
      </c>
    </row>
    <row r="14" spans="1:24" ht="15.75">
      <c r="A14" s="23" t="s">
        <v>485</v>
      </c>
      <c r="B14" s="12">
        <v>7.5</v>
      </c>
      <c r="C14" s="8">
        <v>6</v>
      </c>
      <c r="D14" s="7" t="s">
        <v>293</v>
      </c>
      <c r="E14" s="12">
        <v>5.5</v>
      </c>
      <c r="F14" s="24"/>
      <c r="G14" s="102" t="s">
        <v>22</v>
      </c>
      <c r="H14" s="12">
        <v>6</v>
      </c>
      <c r="I14" s="8"/>
      <c r="J14" s="7" t="s">
        <v>446</v>
      </c>
      <c r="K14" s="12">
        <v>6</v>
      </c>
      <c r="L14" s="24"/>
      <c r="M14" s="23" t="s">
        <v>454</v>
      </c>
      <c r="N14" s="12">
        <v>6.5</v>
      </c>
      <c r="O14" s="8">
        <v>3</v>
      </c>
      <c r="P14" s="7" t="s">
        <v>473</v>
      </c>
      <c r="Q14" s="12">
        <v>7</v>
      </c>
      <c r="R14" s="24">
        <v>3</v>
      </c>
      <c r="S14" s="107" t="s">
        <v>425</v>
      </c>
      <c r="T14" s="201"/>
      <c r="U14" s="205"/>
      <c r="V14" s="7" t="s">
        <v>341</v>
      </c>
      <c r="W14" s="46">
        <v>7</v>
      </c>
      <c r="X14" s="47">
        <v>3</v>
      </c>
    </row>
    <row r="15" spans="1:24" ht="15.75">
      <c r="A15" s="23" t="s">
        <v>15</v>
      </c>
      <c r="B15" s="12">
        <v>5.5</v>
      </c>
      <c r="C15" s="8"/>
      <c r="D15" s="7" t="s">
        <v>295</v>
      </c>
      <c r="E15" s="12">
        <v>6</v>
      </c>
      <c r="F15" s="24"/>
      <c r="G15" s="102" t="s">
        <v>14</v>
      </c>
      <c r="H15" s="12">
        <v>5</v>
      </c>
      <c r="I15" s="8"/>
      <c r="J15" s="7" t="s">
        <v>443</v>
      </c>
      <c r="K15" s="12">
        <v>5</v>
      </c>
      <c r="L15" s="24"/>
      <c r="M15" s="23" t="s">
        <v>490</v>
      </c>
      <c r="N15" s="12">
        <v>6.5</v>
      </c>
      <c r="O15" s="8">
        <v>3</v>
      </c>
      <c r="P15" s="7" t="s">
        <v>472</v>
      </c>
      <c r="Q15" s="12">
        <v>5.5</v>
      </c>
      <c r="R15" s="24"/>
      <c r="S15" s="23" t="s">
        <v>505</v>
      </c>
      <c r="T15" s="46">
        <v>5</v>
      </c>
      <c r="U15" s="51"/>
      <c r="V15" s="7" t="s">
        <v>340</v>
      </c>
      <c r="W15" s="46">
        <v>6.5</v>
      </c>
      <c r="X15" s="47">
        <v>1</v>
      </c>
    </row>
    <row r="16" spans="1:24" ht="15.75">
      <c r="A16" s="32" t="s">
        <v>3</v>
      </c>
      <c r="B16" s="21"/>
      <c r="C16" s="22"/>
      <c r="D16" s="20" t="s">
        <v>3</v>
      </c>
      <c r="E16" s="21"/>
      <c r="F16" s="33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48"/>
      <c r="U16" s="52"/>
      <c r="V16" s="20" t="s">
        <v>3</v>
      </c>
      <c r="W16" s="48"/>
      <c r="X16" s="45"/>
    </row>
    <row r="17" spans="1:24" ht="15.75">
      <c r="A17" s="36" t="s">
        <v>376</v>
      </c>
      <c r="B17" s="37">
        <v>5</v>
      </c>
      <c r="C17" s="38"/>
      <c r="D17" s="39"/>
      <c r="E17" s="37"/>
      <c r="F17" s="40"/>
      <c r="G17" s="105"/>
      <c r="H17" s="37"/>
      <c r="I17" s="38"/>
      <c r="J17" s="39"/>
      <c r="K17" s="37"/>
      <c r="L17" s="40"/>
      <c r="M17" s="36"/>
      <c r="N17" s="37"/>
      <c r="O17" s="38"/>
      <c r="P17" s="39"/>
      <c r="Q17" s="37"/>
      <c r="R17" s="40"/>
      <c r="S17" s="36" t="s">
        <v>423</v>
      </c>
      <c r="T17" s="37">
        <v>7</v>
      </c>
      <c r="U17" s="38">
        <v>1</v>
      </c>
      <c r="V17" s="39"/>
      <c r="W17" s="49"/>
      <c r="X17" s="50"/>
    </row>
    <row r="18" spans="1:24" ht="15.75">
      <c r="A18" s="36"/>
      <c r="B18" s="37"/>
      <c r="C18" s="38"/>
      <c r="D18" s="39"/>
      <c r="E18" s="37"/>
      <c r="F18" s="40"/>
      <c r="G18" s="41"/>
      <c r="H18" s="37"/>
      <c r="I18" s="38"/>
      <c r="J18" s="39"/>
      <c r="K18" s="37"/>
      <c r="L18" s="40"/>
      <c r="M18" s="36"/>
      <c r="N18" s="37"/>
      <c r="O18" s="38"/>
      <c r="P18" s="39"/>
      <c r="Q18" s="37"/>
      <c r="R18" s="40"/>
      <c r="S18" s="36" t="s">
        <v>431</v>
      </c>
      <c r="T18" s="49">
        <v>6.5</v>
      </c>
      <c r="U18" s="53"/>
      <c r="V18" s="39"/>
      <c r="W18" s="49"/>
      <c r="X18" s="50"/>
    </row>
    <row r="19" spans="1:24" ht="15.75">
      <c r="A19" s="36"/>
      <c r="B19" s="37"/>
      <c r="C19" s="38"/>
      <c r="D19" s="39"/>
      <c r="E19" s="37"/>
      <c r="F19" s="40"/>
      <c r="G19" s="41"/>
      <c r="H19" s="37"/>
      <c r="I19" s="38"/>
      <c r="J19" s="39"/>
      <c r="K19" s="37"/>
      <c r="L19" s="40"/>
      <c r="M19" s="36"/>
      <c r="N19" s="37"/>
      <c r="O19" s="38"/>
      <c r="P19" s="39"/>
      <c r="Q19" s="37"/>
      <c r="R19" s="40"/>
      <c r="S19" s="36" t="s">
        <v>427</v>
      </c>
      <c r="T19" s="49">
        <v>6</v>
      </c>
      <c r="U19" s="53"/>
      <c r="V19" s="39"/>
      <c r="W19" s="49"/>
      <c r="X19" s="50"/>
    </row>
    <row r="20" spans="1:24" ht="15.75">
      <c r="A20" s="108" t="s">
        <v>482</v>
      </c>
      <c r="B20" s="109"/>
      <c r="C20" s="110">
        <v>1</v>
      </c>
      <c r="D20" s="108" t="s">
        <v>482</v>
      </c>
      <c r="E20" s="109"/>
      <c r="F20" s="112">
        <v>1</v>
      </c>
      <c r="G20" s="108"/>
      <c r="H20" s="109"/>
      <c r="I20" s="110"/>
      <c r="J20" s="111"/>
      <c r="K20" s="109"/>
      <c r="L20" s="112"/>
      <c r="M20" s="108"/>
      <c r="N20" s="115"/>
      <c r="O20" s="117"/>
      <c r="P20" s="111"/>
      <c r="Q20" s="115"/>
      <c r="R20" s="116"/>
      <c r="S20" s="122"/>
      <c r="T20" s="109"/>
      <c r="U20" s="114"/>
      <c r="V20" s="108" t="s">
        <v>482</v>
      </c>
      <c r="W20" s="109"/>
      <c r="X20" s="112">
        <v>1</v>
      </c>
    </row>
    <row r="21" spans="1:24" ht="15.75">
      <c r="A21" s="108" t="s">
        <v>483</v>
      </c>
      <c r="B21" s="109">
        <f>SUM(B2,B4,B5,B7)</f>
        <v>24</v>
      </c>
      <c r="C21" s="110">
        <f>SUM(6)</f>
        <v>6</v>
      </c>
      <c r="D21" s="108" t="s">
        <v>483</v>
      </c>
      <c r="E21" s="109">
        <f>SUM(E2,E4,E6,E5)</f>
        <v>24.5</v>
      </c>
      <c r="F21" s="112">
        <f>SUM(6.125)</f>
        <v>6.125</v>
      </c>
      <c r="G21" s="108"/>
      <c r="H21" s="109"/>
      <c r="I21" s="110"/>
      <c r="J21" s="111"/>
      <c r="K21" s="109"/>
      <c r="L21" s="112"/>
      <c r="M21" s="108"/>
      <c r="N21" s="115"/>
      <c r="O21" s="117"/>
      <c r="P21" s="111"/>
      <c r="Q21" s="115"/>
      <c r="R21" s="116"/>
      <c r="S21" s="122"/>
      <c r="T21" s="109"/>
      <c r="U21" s="114"/>
      <c r="V21" s="108" t="s">
        <v>483</v>
      </c>
      <c r="W21" s="109">
        <f>SUM(W2,W5,W6,W7)</f>
        <v>24.5</v>
      </c>
      <c r="X21" s="112">
        <f>SUM(6.125)</f>
        <v>6.125</v>
      </c>
    </row>
    <row r="22" spans="1:24" ht="12.75">
      <c r="A22" s="26" t="s">
        <v>379</v>
      </c>
      <c r="B22" s="196"/>
      <c r="C22" s="197"/>
      <c r="D22" s="11" t="s">
        <v>271</v>
      </c>
      <c r="E22" s="10">
        <v>7</v>
      </c>
      <c r="F22" s="25">
        <v>-1</v>
      </c>
      <c r="G22" s="103" t="s">
        <v>501</v>
      </c>
      <c r="H22" s="196"/>
      <c r="I22" s="197"/>
      <c r="J22" s="11" t="s">
        <v>434</v>
      </c>
      <c r="K22" s="10">
        <v>7</v>
      </c>
      <c r="L22" s="25"/>
      <c r="M22" s="26" t="s">
        <v>456</v>
      </c>
      <c r="N22" s="196"/>
      <c r="O22" s="197"/>
      <c r="P22" s="11" t="s">
        <v>463</v>
      </c>
      <c r="Q22" s="10">
        <v>7</v>
      </c>
      <c r="R22" s="25">
        <v>-3</v>
      </c>
      <c r="S22" s="26" t="s">
        <v>433</v>
      </c>
      <c r="T22" s="196"/>
      <c r="U22" s="197"/>
      <c r="V22" s="11" t="s">
        <v>408</v>
      </c>
      <c r="W22" s="54">
        <v>6</v>
      </c>
      <c r="X22" s="126">
        <v>-1</v>
      </c>
    </row>
    <row r="23" spans="1:24" ht="12.75">
      <c r="A23" s="26" t="s">
        <v>486</v>
      </c>
      <c r="B23" s="10">
        <v>5</v>
      </c>
      <c r="C23" s="9"/>
      <c r="D23" s="11" t="s">
        <v>277</v>
      </c>
      <c r="E23" s="196"/>
      <c r="F23" s="206"/>
      <c r="G23" s="103" t="s">
        <v>143</v>
      </c>
      <c r="H23" s="10">
        <v>5</v>
      </c>
      <c r="I23" s="9"/>
      <c r="J23" s="11" t="s">
        <v>450</v>
      </c>
      <c r="K23" s="10">
        <v>5.5</v>
      </c>
      <c r="L23" s="25"/>
      <c r="M23" s="26" t="s">
        <v>491</v>
      </c>
      <c r="N23" s="10">
        <v>6</v>
      </c>
      <c r="O23" s="9"/>
      <c r="P23" s="11" t="s">
        <v>480</v>
      </c>
      <c r="Q23" s="10">
        <v>6.5</v>
      </c>
      <c r="R23" s="25"/>
      <c r="S23" s="26" t="s">
        <v>427</v>
      </c>
      <c r="T23" s="10">
        <v>6</v>
      </c>
      <c r="U23" s="9"/>
      <c r="V23" s="11" t="s">
        <v>400</v>
      </c>
      <c r="W23" s="54">
        <v>6</v>
      </c>
      <c r="X23" s="126"/>
    </row>
    <row r="24" spans="1:24" ht="12.75">
      <c r="A24" s="26" t="s">
        <v>373</v>
      </c>
      <c r="B24" s="10">
        <v>5</v>
      </c>
      <c r="C24" s="9"/>
      <c r="D24" s="11" t="s">
        <v>280</v>
      </c>
      <c r="E24" s="196"/>
      <c r="F24" s="206"/>
      <c r="G24" s="103" t="s">
        <v>152</v>
      </c>
      <c r="H24" s="10">
        <v>6.5</v>
      </c>
      <c r="I24" s="9">
        <v>2.5</v>
      </c>
      <c r="J24" s="11" t="s">
        <v>509</v>
      </c>
      <c r="K24" s="10">
        <v>7</v>
      </c>
      <c r="L24" s="25"/>
      <c r="M24" s="26" t="s">
        <v>458</v>
      </c>
      <c r="N24" s="10">
        <v>6</v>
      </c>
      <c r="O24" s="9"/>
      <c r="P24" s="11" t="s">
        <v>479</v>
      </c>
      <c r="Q24" s="196"/>
      <c r="R24" s="206"/>
      <c r="S24" s="26" t="s">
        <v>506</v>
      </c>
      <c r="T24" s="10">
        <v>6.5</v>
      </c>
      <c r="U24" s="9"/>
      <c r="V24" s="11" t="s">
        <v>497</v>
      </c>
      <c r="W24" s="54">
        <v>5</v>
      </c>
      <c r="X24" s="126"/>
    </row>
    <row r="25" spans="1:24" ht="12.75">
      <c r="A25" s="26" t="s">
        <v>372</v>
      </c>
      <c r="B25" s="10">
        <v>5</v>
      </c>
      <c r="C25" s="9"/>
      <c r="D25" s="11" t="s">
        <v>288</v>
      </c>
      <c r="E25" s="10">
        <v>7.5</v>
      </c>
      <c r="F25" s="25">
        <v>2.5</v>
      </c>
      <c r="G25" s="103" t="s">
        <v>20</v>
      </c>
      <c r="H25" s="10">
        <v>6</v>
      </c>
      <c r="I25" s="9"/>
      <c r="J25" s="11" t="s">
        <v>510</v>
      </c>
      <c r="K25" s="196"/>
      <c r="L25" s="206"/>
      <c r="M25" s="26" t="s">
        <v>492</v>
      </c>
      <c r="N25" s="10">
        <v>5</v>
      </c>
      <c r="O25" s="9">
        <v>-0.5</v>
      </c>
      <c r="P25" s="11" t="s">
        <v>477</v>
      </c>
      <c r="Q25" s="10">
        <v>6</v>
      </c>
      <c r="R25" s="25"/>
      <c r="S25" s="26" t="s">
        <v>423</v>
      </c>
      <c r="T25" s="10">
        <v>7</v>
      </c>
      <c r="U25" s="9"/>
      <c r="V25" s="11" t="s">
        <v>402</v>
      </c>
      <c r="W25" s="54">
        <v>7</v>
      </c>
      <c r="X25" s="126"/>
    </row>
    <row r="26" spans="1:24" ht="12.75">
      <c r="A26" s="26" t="s">
        <v>375</v>
      </c>
      <c r="B26" s="10">
        <v>5</v>
      </c>
      <c r="C26" s="9"/>
      <c r="D26" s="11" t="s">
        <v>285</v>
      </c>
      <c r="E26" s="196"/>
      <c r="F26" s="206"/>
      <c r="G26" s="103" t="s">
        <v>154</v>
      </c>
      <c r="H26" s="10">
        <v>6.5</v>
      </c>
      <c r="I26" s="9">
        <v>3</v>
      </c>
      <c r="J26" s="11" t="s">
        <v>448</v>
      </c>
      <c r="K26" s="10">
        <v>7</v>
      </c>
      <c r="L26" s="25">
        <v>2</v>
      </c>
      <c r="M26" s="26" t="s">
        <v>460</v>
      </c>
      <c r="N26" s="10">
        <v>7</v>
      </c>
      <c r="O26" s="9">
        <v>2</v>
      </c>
      <c r="P26" s="11" t="s">
        <v>478</v>
      </c>
      <c r="Q26" s="10">
        <v>6</v>
      </c>
      <c r="R26" s="25"/>
      <c r="S26" s="26" t="s">
        <v>430</v>
      </c>
      <c r="T26" s="10">
        <v>6.5</v>
      </c>
      <c r="U26" s="9">
        <v>3</v>
      </c>
      <c r="V26" s="11" t="s">
        <v>498</v>
      </c>
      <c r="W26" s="54">
        <v>5.5</v>
      </c>
      <c r="X26" s="126"/>
    </row>
    <row r="27" spans="1:24" ht="12.75">
      <c r="A27" s="26" t="s">
        <v>376</v>
      </c>
      <c r="B27" s="10">
        <v>5</v>
      </c>
      <c r="C27" s="9"/>
      <c r="D27" s="11" t="s">
        <v>292</v>
      </c>
      <c r="E27" s="10">
        <v>6</v>
      </c>
      <c r="F27" s="25"/>
      <c r="G27" s="103" t="s">
        <v>146</v>
      </c>
      <c r="H27" s="10">
        <v>6</v>
      </c>
      <c r="I27" s="9"/>
      <c r="J27" s="11" t="s">
        <v>444</v>
      </c>
      <c r="K27" s="10">
        <v>6</v>
      </c>
      <c r="L27" s="25">
        <v>3</v>
      </c>
      <c r="M27" s="26" t="s">
        <v>493</v>
      </c>
      <c r="N27" s="10">
        <v>5</v>
      </c>
      <c r="O27" s="9"/>
      <c r="P27" s="11" t="s">
        <v>475</v>
      </c>
      <c r="Q27" s="10">
        <v>5</v>
      </c>
      <c r="R27" s="25"/>
      <c r="S27" s="26" t="s">
        <v>431</v>
      </c>
      <c r="T27" s="10">
        <v>6.5</v>
      </c>
      <c r="U27" s="9"/>
      <c r="V27" s="11" t="s">
        <v>405</v>
      </c>
      <c r="W27" s="54">
        <v>6</v>
      </c>
      <c r="X27" s="126"/>
    </row>
    <row r="28" spans="1:24" ht="13.5" thickBot="1">
      <c r="A28" s="27" t="s">
        <v>7</v>
      </c>
      <c r="B28" s="31">
        <v>5</v>
      </c>
      <c r="C28" s="29"/>
      <c r="D28" s="28" t="s">
        <v>290</v>
      </c>
      <c r="E28" s="207"/>
      <c r="F28" s="208"/>
      <c r="G28" s="104" t="s">
        <v>502</v>
      </c>
      <c r="H28" s="207"/>
      <c r="I28" s="209"/>
      <c r="J28" s="28" t="s">
        <v>447</v>
      </c>
      <c r="K28" s="31">
        <v>6</v>
      </c>
      <c r="L28" s="30"/>
      <c r="M28" s="104" t="s">
        <v>461</v>
      </c>
      <c r="N28" s="31">
        <v>6.5</v>
      </c>
      <c r="O28" s="29"/>
      <c r="P28" s="28" t="s">
        <v>465</v>
      </c>
      <c r="Q28" s="31">
        <v>5</v>
      </c>
      <c r="R28" s="30">
        <v>-0.5</v>
      </c>
      <c r="S28" s="27" t="s">
        <v>432</v>
      </c>
      <c r="T28" s="31">
        <v>6</v>
      </c>
      <c r="U28" s="29"/>
      <c r="V28" s="28" t="s">
        <v>499</v>
      </c>
      <c r="W28" s="56">
        <v>5</v>
      </c>
      <c r="X28" s="127"/>
    </row>
    <row r="29" spans="1:24" ht="16.5" thickBot="1">
      <c r="A29" s="128" t="s">
        <v>0</v>
      </c>
      <c r="B29" s="138">
        <f>SUM(B2:C20)</f>
        <v>74.5</v>
      </c>
      <c r="C29" s="4"/>
      <c r="D29" s="128" t="s">
        <v>0</v>
      </c>
      <c r="E29" s="136">
        <f>SUM(E2:F20)</f>
        <v>63.5</v>
      </c>
      <c r="F29" s="4"/>
      <c r="G29" s="128" t="s">
        <v>0</v>
      </c>
      <c r="H29" s="136">
        <f>SUM(H2:H19)+SUM(I2:I19)</f>
        <v>67</v>
      </c>
      <c r="I29" s="4"/>
      <c r="J29" s="128" t="s">
        <v>0</v>
      </c>
      <c r="K29" s="136">
        <f>SUM(K2:L20)</f>
        <v>61.5</v>
      </c>
      <c r="L29" s="63"/>
      <c r="M29" s="128" t="s">
        <v>0</v>
      </c>
      <c r="N29" s="136">
        <f>SUM(N2:N19)+SUM(O2:O19)</f>
        <v>92.5</v>
      </c>
      <c r="O29" s="63"/>
      <c r="P29" s="128" t="s">
        <v>0</v>
      </c>
      <c r="Q29" s="136">
        <f>SUM(Q2:R20)</f>
        <v>76.5</v>
      </c>
      <c r="R29" s="63"/>
      <c r="S29" s="128" t="s">
        <v>0</v>
      </c>
      <c r="T29" s="143">
        <f>SUM(T2:T19)+SUM(U2:U19)</f>
        <v>66.5</v>
      </c>
      <c r="U29" s="63"/>
      <c r="V29" s="128" t="s">
        <v>0</v>
      </c>
      <c r="W29" s="139">
        <f>SUM(W2:X20)</f>
        <v>78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2</v>
      </c>
      <c r="C30" s="4"/>
      <c r="D30" s="3" t="s">
        <v>1</v>
      </c>
      <c r="E30" s="1">
        <f>IF(ISERROR(FLOOR(PRODUCT(SUM(E29,-60),1/6),1)),0,FLOOR(PRODUCT(SUM(E29,-60),1/6),1))</f>
        <v>0</v>
      </c>
      <c r="F30" s="4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0</v>
      </c>
      <c r="L30" s="63"/>
      <c r="M30" s="3" t="s">
        <v>1</v>
      </c>
      <c r="N30" s="1">
        <f>IF(ISERROR(FLOOR(PRODUCT(SUM(N29,-60),1/6),1)),0,FLOOR(PRODUCT(SUM(N29,-60),1/6),1))</f>
        <v>5</v>
      </c>
      <c r="O30" s="63"/>
      <c r="P30" s="3" t="s">
        <v>1</v>
      </c>
      <c r="Q30" s="1">
        <f>IF(ISERROR(FLOOR(PRODUCT(SUM(Q29,-60),1/6),1)),0,FLOOR(PRODUCT(SUM(Q29,-60),1/6),1))</f>
        <v>2</v>
      </c>
      <c r="R30" s="63"/>
      <c r="S30" s="3" t="s">
        <v>1</v>
      </c>
      <c r="T30" s="1">
        <f>IF(ISERROR(FLOOR(PRODUCT(SUM(T29,-60),1/6),1)),0,FLOOR(PRODUCT(SUM(T29,-60),1/6),1))</f>
        <v>1</v>
      </c>
      <c r="U30" s="63"/>
      <c r="V30" s="3" t="s">
        <v>1</v>
      </c>
      <c r="W30" s="1">
        <f>IF(ISERROR(FLOOR(PRODUCT(SUM(W29,-60),1/6),1)),0,FLOOR(PRODUCT(SUM(W29,-60),1/6),1))</f>
        <v>3</v>
      </c>
      <c r="X30" s="4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S1</f>
        <v>Shooters</v>
      </c>
      <c r="B32" s="14">
        <f>T30</f>
        <v>1</v>
      </c>
      <c r="C32" s="16"/>
      <c r="D32" s="14" t="str">
        <f>M1</f>
        <v>Calzini</v>
      </c>
      <c r="E32" s="15">
        <f>N30</f>
        <v>5</v>
      </c>
      <c r="F32" s="5"/>
      <c r="G32" s="14" t="str">
        <f>A1</f>
        <v>Euskal Herria</v>
      </c>
      <c r="H32" s="15">
        <f>B30</f>
        <v>2</v>
      </c>
      <c r="I32" s="16"/>
      <c r="J32" s="121" t="str">
        <f>J1</f>
        <v>NcT</v>
      </c>
      <c r="K32" s="14">
        <f>K30</f>
        <v>0</v>
      </c>
      <c r="L32" s="5"/>
      <c r="M32" s="5"/>
      <c r="N32" s="5"/>
      <c r="O32" s="16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4" t="str">
        <f>V1</f>
        <v>L.S.D.</v>
      </c>
      <c r="B33" s="18">
        <f>W30</f>
        <v>3</v>
      </c>
      <c r="C33" s="16"/>
      <c r="D33" s="17" t="str">
        <f>P1</f>
        <v>Forza Silvio</v>
      </c>
      <c r="E33" s="14">
        <f>Q30</f>
        <v>2</v>
      </c>
      <c r="F33" s="5"/>
      <c r="G33" s="121" t="str">
        <f>D1</f>
        <v>Gente Felice</v>
      </c>
      <c r="H33" s="14">
        <f>E30</f>
        <v>0</v>
      </c>
      <c r="I33" s="16"/>
      <c r="J33" s="17" t="str">
        <f>G1</f>
        <v>Amici di Mohammed</v>
      </c>
      <c r="K33" s="14">
        <f>H30</f>
        <v>1</v>
      </c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M26" sqref="M26"/>
    </sheetView>
  </sheetViews>
  <sheetFormatPr defaultColWidth="9.140625" defaultRowHeight="12.75"/>
  <cols>
    <col min="1" max="1" width="23.00390625" style="0" customWidth="1"/>
    <col min="4" max="4" width="22.8515625" style="0" customWidth="1"/>
    <col min="7" max="7" width="18.28125" style="0" customWidth="1"/>
    <col min="10" max="10" width="18.28125" style="0" customWidth="1"/>
    <col min="13" max="13" width="18.140625" style="0" customWidth="1"/>
    <col min="16" max="16" width="18.140625" style="0" customWidth="1"/>
    <col min="19" max="19" width="18.28125" style="0" customWidth="1"/>
    <col min="22" max="22" width="18.421875" style="0" customWidth="1"/>
  </cols>
  <sheetData>
    <row r="1" spans="1:24" ht="15.75">
      <c r="A1" s="58" t="str">
        <f>Squadre!A1</f>
        <v>Euskal Herria</v>
      </c>
      <c r="B1" s="59"/>
      <c r="C1" s="60"/>
      <c r="D1" s="61" t="str">
        <f>Squadre!I1</f>
        <v>Amici di Mohammed</v>
      </c>
      <c r="E1" s="59"/>
      <c r="F1" s="62"/>
      <c r="G1" s="58" t="str">
        <f>Squadre!E1</f>
        <v>Calzini</v>
      </c>
      <c r="H1" s="59"/>
      <c r="I1" s="60"/>
      <c r="J1" s="61" t="str">
        <f>Squadre!M1</f>
        <v>Shooters</v>
      </c>
      <c r="K1" s="59"/>
      <c r="L1" s="62"/>
      <c r="M1" s="58" t="str">
        <f>Squadre!A32</f>
        <v>Gente Felice</v>
      </c>
      <c r="N1" s="59"/>
      <c r="O1" s="60"/>
      <c r="P1" s="61" t="str">
        <f>Squadre!M32</f>
        <v>NcT</v>
      </c>
      <c r="Q1" s="59"/>
      <c r="R1" s="62"/>
      <c r="S1" s="58" t="str">
        <f>Squadre!E32</f>
        <v>Forza Silvio</v>
      </c>
      <c r="T1" s="59"/>
      <c r="U1" s="60"/>
      <c r="V1" s="61" t="str">
        <f>Squadre!I32</f>
        <v>L.S.D.</v>
      </c>
      <c r="W1" s="59"/>
      <c r="X1" s="62"/>
    </row>
    <row r="2" spans="1:24" ht="15.75">
      <c r="A2" s="23" t="s">
        <v>12</v>
      </c>
      <c r="B2" s="12">
        <v>6.5</v>
      </c>
      <c r="C2" s="8"/>
      <c r="D2" s="150" t="s">
        <v>144</v>
      </c>
      <c r="E2" s="12">
        <v>5.5</v>
      </c>
      <c r="F2" s="24">
        <v>-1</v>
      </c>
      <c r="G2" s="23" t="s">
        <v>481</v>
      </c>
      <c r="H2" s="12">
        <v>6</v>
      </c>
      <c r="I2" s="8"/>
      <c r="J2" s="7" t="s">
        <v>416</v>
      </c>
      <c r="K2" s="46">
        <v>6.5</v>
      </c>
      <c r="L2" s="47">
        <v>-1</v>
      </c>
      <c r="M2" s="23" t="s">
        <v>271</v>
      </c>
      <c r="N2" s="12">
        <v>6</v>
      </c>
      <c r="O2" s="8"/>
      <c r="P2" s="7" t="s">
        <v>536</v>
      </c>
      <c r="Q2" s="12">
        <v>6</v>
      </c>
      <c r="R2" s="24">
        <v>-3</v>
      </c>
      <c r="S2" s="23" t="s">
        <v>522</v>
      </c>
      <c r="T2" s="12">
        <v>6</v>
      </c>
      <c r="U2" s="8">
        <v>-1</v>
      </c>
      <c r="V2" s="7" t="s">
        <v>397</v>
      </c>
      <c r="W2" s="46">
        <v>6</v>
      </c>
      <c r="X2" s="47"/>
    </row>
    <row r="3" spans="1:24" ht="15.75">
      <c r="A3" s="23"/>
      <c r="B3" s="12"/>
      <c r="C3" s="8"/>
      <c r="D3" s="150"/>
      <c r="E3" s="12"/>
      <c r="F3" s="24"/>
      <c r="G3" s="23"/>
      <c r="H3" s="12"/>
      <c r="I3" s="8"/>
      <c r="J3" s="7"/>
      <c r="K3" s="46"/>
      <c r="L3" s="47"/>
      <c r="M3" s="23"/>
      <c r="N3" s="12"/>
      <c r="O3" s="8"/>
      <c r="P3" s="7"/>
      <c r="Q3" s="12"/>
      <c r="R3" s="24"/>
      <c r="S3" s="23"/>
      <c r="T3" s="12"/>
      <c r="U3" s="8"/>
      <c r="V3" s="7"/>
      <c r="W3" s="46"/>
      <c r="X3" s="47"/>
    </row>
    <row r="4" spans="1:24" ht="15.75">
      <c r="A4" s="23" t="s">
        <v>142</v>
      </c>
      <c r="B4" s="12">
        <v>6</v>
      </c>
      <c r="C4" s="8">
        <v>-0.5</v>
      </c>
      <c r="D4" s="150" t="s">
        <v>500</v>
      </c>
      <c r="E4" s="12">
        <v>6</v>
      </c>
      <c r="F4" s="24">
        <v>-0.5</v>
      </c>
      <c r="G4" s="23" t="s">
        <v>527</v>
      </c>
      <c r="H4" s="12">
        <v>6</v>
      </c>
      <c r="I4" s="8"/>
      <c r="J4" s="7" t="s">
        <v>504</v>
      </c>
      <c r="K4" s="46">
        <v>6.5</v>
      </c>
      <c r="L4" s="47"/>
      <c r="M4" s="23" t="s">
        <v>494</v>
      </c>
      <c r="N4" s="12">
        <v>6.5</v>
      </c>
      <c r="O4" s="8"/>
      <c r="P4" s="7" t="s">
        <v>509</v>
      </c>
      <c r="Q4" s="12">
        <v>6.5</v>
      </c>
      <c r="R4" s="24"/>
      <c r="S4" s="23" t="s">
        <v>476</v>
      </c>
      <c r="T4" s="12">
        <v>6</v>
      </c>
      <c r="U4" s="8"/>
      <c r="V4" s="106" t="s">
        <v>400</v>
      </c>
      <c r="W4" s="201"/>
      <c r="X4" s="202"/>
    </row>
    <row r="5" spans="1:24" ht="15.75">
      <c r="A5" s="23" t="s">
        <v>139</v>
      </c>
      <c r="B5" s="12">
        <v>6.5</v>
      </c>
      <c r="C5" s="8">
        <v>1</v>
      </c>
      <c r="D5" s="150" t="s">
        <v>516</v>
      </c>
      <c r="E5" s="12">
        <v>7</v>
      </c>
      <c r="F5" s="24">
        <v>3</v>
      </c>
      <c r="G5" s="23" t="s">
        <v>528</v>
      </c>
      <c r="H5" s="12">
        <v>6</v>
      </c>
      <c r="I5" s="8"/>
      <c r="J5" s="7" t="s">
        <v>418</v>
      </c>
      <c r="K5" s="46">
        <v>6</v>
      </c>
      <c r="L5" s="47"/>
      <c r="M5" s="23" t="s">
        <v>275</v>
      </c>
      <c r="N5" s="12">
        <v>5.5</v>
      </c>
      <c r="O5" s="8">
        <v>-0.5</v>
      </c>
      <c r="P5" s="7" t="s">
        <v>507</v>
      </c>
      <c r="Q5" s="12">
        <v>6.5</v>
      </c>
      <c r="R5" s="24"/>
      <c r="S5" s="23" t="s">
        <v>466</v>
      </c>
      <c r="T5" s="12">
        <v>7</v>
      </c>
      <c r="U5" s="8"/>
      <c r="V5" s="7" t="s">
        <v>399</v>
      </c>
      <c r="W5" s="46">
        <v>6.5</v>
      </c>
      <c r="X5" s="47"/>
    </row>
    <row r="6" spans="1:24" ht="15.75">
      <c r="A6" s="23" t="s">
        <v>512</v>
      </c>
      <c r="B6" s="12">
        <v>6</v>
      </c>
      <c r="C6" s="8">
        <v>1</v>
      </c>
      <c r="D6" s="150" t="s">
        <v>155</v>
      </c>
      <c r="E6" s="12">
        <v>6</v>
      </c>
      <c r="F6" s="24"/>
      <c r="G6" s="23" t="s">
        <v>458</v>
      </c>
      <c r="H6" s="12">
        <v>6</v>
      </c>
      <c r="I6" s="8"/>
      <c r="J6" s="106" t="s">
        <v>419</v>
      </c>
      <c r="K6" s="201"/>
      <c r="L6" s="202"/>
      <c r="M6" s="23" t="s">
        <v>495</v>
      </c>
      <c r="N6" s="12">
        <v>6</v>
      </c>
      <c r="O6" s="8"/>
      <c r="P6" s="7" t="s">
        <v>450</v>
      </c>
      <c r="Q6" s="12">
        <v>6</v>
      </c>
      <c r="R6" s="24"/>
      <c r="S6" s="23" t="s">
        <v>475</v>
      </c>
      <c r="T6" s="12">
        <v>5.5</v>
      </c>
      <c r="U6" s="8">
        <v>-0.5</v>
      </c>
      <c r="V6" s="7" t="s">
        <v>398</v>
      </c>
      <c r="W6" s="46">
        <v>6.5</v>
      </c>
      <c r="X6" s="47"/>
    </row>
    <row r="7" spans="1:24" ht="15.75">
      <c r="A7" s="23" t="s">
        <v>378</v>
      </c>
      <c r="B7" s="12">
        <v>7</v>
      </c>
      <c r="C7" s="8">
        <v>2.5</v>
      </c>
      <c r="D7" s="150"/>
      <c r="E7" s="12"/>
      <c r="F7" s="24"/>
      <c r="G7" s="23"/>
      <c r="H7" s="12"/>
      <c r="I7" s="8"/>
      <c r="J7" s="7"/>
      <c r="K7" s="46"/>
      <c r="L7" s="47"/>
      <c r="M7" s="23" t="s">
        <v>277</v>
      </c>
      <c r="N7" s="12">
        <v>6</v>
      </c>
      <c r="O7" s="8"/>
      <c r="P7" s="7"/>
      <c r="Q7" s="12"/>
      <c r="R7" s="24"/>
      <c r="S7" s="23" t="s">
        <v>465</v>
      </c>
      <c r="T7" s="12">
        <v>5.5</v>
      </c>
      <c r="U7" s="8">
        <v>-0.5</v>
      </c>
      <c r="V7" s="7"/>
      <c r="W7" s="46"/>
      <c r="X7" s="47"/>
    </row>
    <row r="8" spans="1:24" ht="15.75">
      <c r="A8" s="146"/>
      <c r="B8" s="12"/>
      <c r="C8" s="8"/>
      <c r="D8" s="150" t="s">
        <v>150</v>
      </c>
      <c r="E8" s="12">
        <v>7</v>
      </c>
      <c r="F8" s="24"/>
      <c r="G8" s="23" t="s">
        <v>529</v>
      </c>
      <c r="H8" s="12">
        <v>5</v>
      </c>
      <c r="I8" s="8">
        <v>-0.5</v>
      </c>
      <c r="J8" s="7" t="s">
        <v>420</v>
      </c>
      <c r="K8" s="46">
        <v>6.5</v>
      </c>
      <c r="L8" s="47">
        <v>3</v>
      </c>
      <c r="M8" s="23"/>
      <c r="N8" s="12"/>
      <c r="O8" s="8"/>
      <c r="P8" s="7" t="s">
        <v>439</v>
      </c>
      <c r="Q8" s="12">
        <v>6</v>
      </c>
      <c r="R8" s="24"/>
      <c r="S8" s="23"/>
      <c r="T8" s="12"/>
      <c r="U8" s="8"/>
      <c r="V8" s="7" t="s">
        <v>498</v>
      </c>
      <c r="W8" s="46">
        <v>6</v>
      </c>
      <c r="X8" s="47"/>
    </row>
    <row r="9" spans="1:24" ht="15.75">
      <c r="A9" s="23" t="s">
        <v>487</v>
      </c>
      <c r="B9" s="12">
        <v>6</v>
      </c>
      <c r="C9" s="8"/>
      <c r="D9" s="150" t="s">
        <v>8</v>
      </c>
      <c r="E9" s="12">
        <v>6</v>
      </c>
      <c r="F9" s="24"/>
      <c r="G9" s="23" t="s">
        <v>460</v>
      </c>
      <c r="H9" s="12">
        <v>5.5</v>
      </c>
      <c r="I9" s="8"/>
      <c r="J9" s="106" t="s">
        <v>422</v>
      </c>
      <c r="K9" s="201"/>
      <c r="L9" s="202"/>
      <c r="M9" s="23" t="s">
        <v>288</v>
      </c>
      <c r="N9" s="12">
        <v>6.5</v>
      </c>
      <c r="O9" s="8"/>
      <c r="P9" s="7" t="s">
        <v>441</v>
      </c>
      <c r="Q9" s="12">
        <v>6</v>
      </c>
      <c r="R9" s="24"/>
      <c r="S9" s="23" t="s">
        <v>469</v>
      </c>
      <c r="T9" s="12">
        <v>6</v>
      </c>
      <c r="U9" s="8">
        <v>-0.5</v>
      </c>
      <c r="V9" s="7" t="s">
        <v>411</v>
      </c>
      <c r="W9" s="46">
        <v>6</v>
      </c>
      <c r="X9" s="47"/>
    </row>
    <row r="10" spans="1:24" ht="15.75">
      <c r="A10" s="23" t="s">
        <v>141</v>
      </c>
      <c r="B10" s="12">
        <v>5.5</v>
      </c>
      <c r="C10" s="8">
        <v>-0.5</v>
      </c>
      <c r="D10" s="150" t="s">
        <v>20</v>
      </c>
      <c r="E10" s="12">
        <v>6</v>
      </c>
      <c r="F10" s="24"/>
      <c r="G10" s="23" t="s">
        <v>492</v>
      </c>
      <c r="H10" s="12">
        <v>6</v>
      </c>
      <c r="I10" s="8"/>
      <c r="J10" s="7" t="s">
        <v>423</v>
      </c>
      <c r="K10" s="46">
        <v>6</v>
      </c>
      <c r="L10" s="47"/>
      <c r="M10" s="107" t="s">
        <v>285</v>
      </c>
      <c r="N10" s="203"/>
      <c r="O10" s="204"/>
      <c r="P10" s="7" t="s">
        <v>508</v>
      </c>
      <c r="Q10" s="12">
        <v>7</v>
      </c>
      <c r="R10" s="24">
        <v>3</v>
      </c>
      <c r="S10" s="23" t="s">
        <v>477</v>
      </c>
      <c r="T10" s="12">
        <v>6</v>
      </c>
      <c r="U10" s="8">
        <v>-0.5</v>
      </c>
      <c r="V10" s="7" t="s">
        <v>402</v>
      </c>
      <c r="W10" s="46">
        <v>6.5</v>
      </c>
      <c r="X10" s="47"/>
    </row>
    <row r="11" spans="1:24" ht="15.75">
      <c r="A11" s="23" t="s">
        <v>513</v>
      </c>
      <c r="B11" s="12">
        <v>5</v>
      </c>
      <c r="C11" s="8"/>
      <c r="D11" s="150" t="s">
        <v>17</v>
      </c>
      <c r="E11" s="12">
        <v>7</v>
      </c>
      <c r="F11" s="24"/>
      <c r="G11" s="23" t="s">
        <v>530</v>
      </c>
      <c r="H11" s="12">
        <v>6</v>
      </c>
      <c r="I11" s="8"/>
      <c r="J11" s="7" t="s">
        <v>429</v>
      </c>
      <c r="K11" s="46">
        <v>6</v>
      </c>
      <c r="L11" s="47"/>
      <c r="M11" s="23" t="s">
        <v>282</v>
      </c>
      <c r="N11" s="12">
        <v>6.5</v>
      </c>
      <c r="O11" s="8"/>
      <c r="P11" s="7" t="s">
        <v>438</v>
      </c>
      <c r="Q11" s="12">
        <v>6</v>
      </c>
      <c r="R11" s="24"/>
      <c r="S11" s="23" t="s">
        <v>478</v>
      </c>
      <c r="T11" s="12">
        <v>6.5</v>
      </c>
      <c r="U11" s="8"/>
      <c r="V11" s="7" t="s">
        <v>412</v>
      </c>
      <c r="W11" s="46">
        <v>6.5</v>
      </c>
      <c r="X11" s="47">
        <v>-0.5</v>
      </c>
    </row>
    <row r="12" spans="1:24" ht="15.75">
      <c r="A12" s="23"/>
      <c r="B12" s="12"/>
      <c r="C12" s="8"/>
      <c r="D12" s="150"/>
      <c r="E12" s="12"/>
      <c r="F12" s="24"/>
      <c r="G12" s="23"/>
      <c r="H12" s="12"/>
      <c r="I12" s="8"/>
      <c r="J12" s="7"/>
      <c r="K12" s="46"/>
      <c r="L12" s="47"/>
      <c r="M12" s="23"/>
      <c r="N12" s="12"/>
      <c r="O12" s="8"/>
      <c r="P12" s="7"/>
      <c r="Q12" s="12"/>
      <c r="R12" s="24"/>
      <c r="S12" s="23"/>
      <c r="T12" s="12"/>
      <c r="U12" s="8"/>
      <c r="V12" s="7"/>
      <c r="W12" s="46"/>
      <c r="X12" s="47"/>
    </row>
    <row r="13" spans="1:24" ht="15.75">
      <c r="A13" s="23" t="s">
        <v>486</v>
      </c>
      <c r="B13" s="12">
        <v>7.5</v>
      </c>
      <c r="C13" s="8">
        <v>2</v>
      </c>
      <c r="D13" s="150" t="s">
        <v>13</v>
      </c>
      <c r="E13" s="12">
        <v>5.5</v>
      </c>
      <c r="F13" s="24"/>
      <c r="G13" s="23" t="s">
        <v>531</v>
      </c>
      <c r="H13" s="12">
        <v>6</v>
      </c>
      <c r="I13" s="8"/>
      <c r="J13" s="7" t="s">
        <v>425</v>
      </c>
      <c r="K13" s="46">
        <v>6.5</v>
      </c>
      <c r="L13" s="47"/>
      <c r="M13" s="23" t="s">
        <v>496</v>
      </c>
      <c r="N13" s="12">
        <v>7</v>
      </c>
      <c r="O13" s="8">
        <v>3</v>
      </c>
      <c r="P13" s="7" t="s">
        <v>442</v>
      </c>
      <c r="Q13" s="12">
        <v>8</v>
      </c>
      <c r="R13" s="24">
        <v>3</v>
      </c>
      <c r="S13" s="23" t="s">
        <v>523</v>
      </c>
      <c r="T13" s="12">
        <v>5</v>
      </c>
      <c r="U13" s="8"/>
      <c r="V13" s="7" t="s">
        <v>413</v>
      </c>
      <c r="W13" s="46">
        <v>6</v>
      </c>
      <c r="X13" s="47"/>
    </row>
    <row r="14" spans="1:24" ht="15.75">
      <c r="A14" s="23" t="s">
        <v>485</v>
      </c>
      <c r="B14" s="12">
        <v>6.5</v>
      </c>
      <c r="C14" s="8">
        <v>1</v>
      </c>
      <c r="D14" s="150" t="s">
        <v>22</v>
      </c>
      <c r="E14" s="12">
        <v>7</v>
      </c>
      <c r="F14" s="24">
        <v>3</v>
      </c>
      <c r="G14" s="23" t="s">
        <v>532</v>
      </c>
      <c r="H14" s="12">
        <v>6.5</v>
      </c>
      <c r="I14" s="8">
        <v>3</v>
      </c>
      <c r="J14" s="7" t="s">
        <v>424</v>
      </c>
      <c r="K14" s="46">
        <v>6</v>
      </c>
      <c r="L14" s="47"/>
      <c r="M14" s="23" t="s">
        <v>293</v>
      </c>
      <c r="N14" s="12">
        <v>5.5</v>
      </c>
      <c r="O14" s="8"/>
      <c r="P14" s="7" t="s">
        <v>537</v>
      </c>
      <c r="Q14" s="12">
        <v>5</v>
      </c>
      <c r="R14" s="24"/>
      <c r="S14" s="107" t="s">
        <v>471</v>
      </c>
      <c r="T14" s="203"/>
      <c r="U14" s="204"/>
      <c r="V14" s="106" t="s">
        <v>511</v>
      </c>
      <c r="W14" s="201"/>
      <c r="X14" s="202"/>
    </row>
    <row r="15" spans="1:24" ht="15.75">
      <c r="A15" s="23" t="s">
        <v>15</v>
      </c>
      <c r="B15" s="12">
        <v>6</v>
      </c>
      <c r="C15" s="8"/>
      <c r="D15" s="150" t="s">
        <v>152</v>
      </c>
      <c r="E15" s="12">
        <v>5.5</v>
      </c>
      <c r="F15" s="24"/>
      <c r="G15" s="23" t="s">
        <v>533</v>
      </c>
      <c r="H15" s="12">
        <v>6.5</v>
      </c>
      <c r="I15" s="8"/>
      <c r="J15" s="106" t="s">
        <v>426</v>
      </c>
      <c r="K15" s="201"/>
      <c r="L15" s="202"/>
      <c r="M15" s="23" t="s">
        <v>292</v>
      </c>
      <c r="N15" s="12">
        <v>7.5</v>
      </c>
      <c r="O15" s="8">
        <v>6</v>
      </c>
      <c r="P15" s="7" t="s">
        <v>446</v>
      </c>
      <c r="Q15" s="12">
        <v>5.5</v>
      </c>
      <c r="R15" s="24"/>
      <c r="S15" s="23" t="s">
        <v>524</v>
      </c>
      <c r="T15" s="12">
        <v>6</v>
      </c>
      <c r="U15" s="8"/>
      <c r="V15" s="7" t="s">
        <v>405</v>
      </c>
      <c r="W15" s="46">
        <v>7</v>
      </c>
      <c r="X15" s="47"/>
    </row>
    <row r="16" spans="1:24" ht="15.75">
      <c r="A16" s="32" t="s">
        <v>3</v>
      </c>
      <c r="B16" s="21"/>
      <c r="C16" s="22"/>
      <c r="D16" s="148" t="s">
        <v>3</v>
      </c>
      <c r="E16" s="21"/>
      <c r="F16" s="33"/>
      <c r="G16" s="32" t="s">
        <v>3</v>
      </c>
      <c r="H16" s="21"/>
      <c r="I16" s="22"/>
      <c r="J16" s="20" t="s">
        <v>3</v>
      </c>
      <c r="K16" s="48"/>
      <c r="L16" s="45"/>
      <c r="M16" s="32" t="s">
        <v>3</v>
      </c>
      <c r="N16" s="21"/>
      <c r="O16" s="22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48"/>
      <c r="X16" s="45"/>
    </row>
    <row r="17" spans="1:24" ht="15.75">
      <c r="A17" s="36"/>
      <c r="B17" s="37"/>
      <c r="C17" s="38"/>
      <c r="D17" s="42"/>
      <c r="E17" s="37"/>
      <c r="F17" s="40"/>
      <c r="G17" s="36"/>
      <c r="H17" s="37"/>
      <c r="I17" s="38"/>
      <c r="J17" s="39" t="s">
        <v>421</v>
      </c>
      <c r="K17" s="37">
        <v>5</v>
      </c>
      <c r="L17" s="40"/>
      <c r="M17" s="36" t="s">
        <v>386</v>
      </c>
      <c r="N17" s="37">
        <v>7</v>
      </c>
      <c r="O17" s="38"/>
      <c r="P17" s="39"/>
      <c r="Q17" s="37"/>
      <c r="R17" s="40"/>
      <c r="S17" s="36" t="s">
        <v>480</v>
      </c>
      <c r="T17" s="37">
        <v>6.5</v>
      </c>
      <c r="U17" s="38"/>
      <c r="V17" s="39" t="s">
        <v>409</v>
      </c>
      <c r="W17" s="49">
        <v>6</v>
      </c>
      <c r="X17" s="50"/>
    </row>
    <row r="18" spans="1:24" ht="15.75">
      <c r="A18" s="36"/>
      <c r="B18" s="37"/>
      <c r="C18" s="38"/>
      <c r="D18" s="42"/>
      <c r="E18" s="37"/>
      <c r="F18" s="40"/>
      <c r="G18" s="36"/>
      <c r="H18" s="37"/>
      <c r="I18" s="38"/>
      <c r="J18" s="39" t="s">
        <v>431</v>
      </c>
      <c r="K18" s="49">
        <v>7</v>
      </c>
      <c r="L18" s="50">
        <v>3</v>
      </c>
      <c r="M18" s="36"/>
      <c r="N18" s="37"/>
      <c r="O18" s="38"/>
      <c r="P18" s="39"/>
      <c r="Q18" s="37"/>
      <c r="R18" s="40"/>
      <c r="S18" s="36"/>
      <c r="T18" s="37"/>
      <c r="U18" s="38"/>
      <c r="V18" s="39" t="s">
        <v>407</v>
      </c>
      <c r="W18" s="49">
        <v>6</v>
      </c>
      <c r="X18" s="50"/>
    </row>
    <row r="19" spans="1:24" ht="15.75">
      <c r="A19" s="36"/>
      <c r="B19" s="37"/>
      <c r="C19" s="38"/>
      <c r="D19" s="42"/>
      <c r="E19" s="37"/>
      <c r="F19" s="40"/>
      <c r="G19" s="36"/>
      <c r="H19" s="37"/>
      <c r="I19" s="38"/>
      <c r="J19" s="39" t="s">
        <v>430</v>
      </c>
      <c r="K19" s="49">
        <v>6.5</v>
      </c>
      <c r="L19" s="50">
        <v>-0.5</v>
      </c>
      <c r="M19" s="36"/>
      <c r="N19" s="37"/>
      <c r="O19" s="38"/>
      <c r="P19" s="39"/>
      <c r="Q19" s="37"/>
      <c r="R19" s="40"/>
      <c r="S19" s="36"/>
      <c r="T19" s="37"/>
      <c r="U19" s="38"/>
      <c r="V19" s="39"/>
      <c r="W19" s="49"/>
      <c r="X19" s="50"/>
    </row>
    <row r="20" spans="1:24" ht="15.75">
      <c r="A20" s="108" t="s">
        <v>482</v>
      </c>
      <c r="B20" s="109"/>
      <c r="C20" s="110">
        <v>3</v>
      </c>
      <c r="D20" s="111"/>
      <c r="E20" s="109"/>
      <c r="F20" s="112"/>
      <c r="G20" s="108"/>
      <c r="H20" s="109"/>
      <c r="I20" s="110"/>
      <c r="J20" s="111"/>
      <c r="K20" s="109"/>
      <c r="L20" s="112"/>
      <c r="M20" s="108" t="s">
        <v>482</v>
      </c>
      <c r="N20" s="115"/>
      <c r="O20" s="117">
        <v>1</v>
      </c>
      <c r="P20" s="111"/>
      <c r="Q20" s="115"/>
      <c r="R20" s="116"/>
      <c r="S20" s="108" t="s">
        <v>482</v>
      </c>
      <c r="T20" s="109"/>
      <c r="U20" s="110">
        <v>1</v>
      </c>
      <c r="V20" s="111"/>
      <c r="W20" s="109"/>
      <c r="X20" s="112"/>
    </row>
    <row r="21" spans="1:24" ht="15.75">
      <c r="A21" s="108" t="s">
        <v>483</v>
      </c>
      <c r="B21" s="109">
        <f>SUM(B2,B5,B4,B7)</f>
        <v>26</v>
      </c>
      <c r="C21" s="110">
        <f>SUM(6.5)</f>
        <v>6.5</v>
      </c>
      <c r="D21" s="111"/>
      <c r="E21" s="109"/>
      <c r="F21" s="112"/>
      <c r="G21" s="108"/>
      <c r="H21" s="109"/>
      <c r="I21" s="110"/>
      <c r="J21" s="111"/>
      <c r="K21" s="109"/>
      <c r="L21" s="112"/>
      <c r="M21" s="108" t="s">
        <v>483</v>
      </c>
      <c r="N21" s="115">
        <f>SUM(N2,N4,N6,N7)</f>
        <v>24.5</v>
      </c>
      <c r="O21" s="117">
        <f>SUM(6.125)</f>
        <v>6.125</v>
      </c>
      <c r="P21" s="111"/>
      <c r="Q21" s="115"/>
      <c r="R21" s="116"/>
      <c r="S21" s="108" t="s">
        <v>483</v>
      </c>
      <c r="T21" s="109">
        <f>SUM(T2,T4,T5,T7)</f>
        <v>24.5</v>
      </c>
      <c r="U21" s="110">
        <v>6.25</v>
      </c>
      <c r="V21" s="111"/>
      <c r="W21" s="109"/>
      <c r="X21" s="112"/>
    </row>
    <row r="22" spans="1:24" s="129" customFormat="1" ht="12.75">
      <c r="A22" s="26" t="s">
        <v>515</v>
      </c>
      <c r="B22" s="10">
        <v>6</v>
      </c>
      <c r="C22" s="9">
        <v>-1</v>
      </c>
      <c r="D22" s="11" t="s">
        <v>151</v>
      </c>
      <c r="E22" s="196"/>
      <c r="F22" s="206"/>
      <c r="G22" s="26" t="s">
        <v>456</v>
      </c>
      <c r="H22" s="210"/>
      <c r="I22" s="197"/>
      <c r="J22" s="11" t="s">
        <v>433</v>
      </c>
      <c r="K22" s="196"/>
      <c r="L22" s="206"/>
      <c r="M22" s="26" t="s">
        <v>273</v>
      </c>
      <c r="N22" s="54">
        <v>7</v>
      </c>
      <c r="O22" s="55">
        <v>-1</v>
      </c>
      <c r="P22" s="11" t="s">
        <v>434</v>
      </c>
      <c r="Q22" s="54">
        <v>6</v>
      </c>
      <c r="R22" s="126"/>
      <c r="S22" s="103" t="s">
        <v>463</v>
      </c>
      <c r="T22" s="10">
        <v>4.5</v>
      </c>
      <c r="U22" s="9">
        <v>-3</v>
      </c>
      <c r="V22" s="11" t="s">
        <v>408</v>
      </c>
      <c r="W22" s="180">
        <v>6.5</v>
      </c>
      <c r="X22" s="25">
        <v>-1</v>
      </c>
    </row>
    <row r="23" spans="1:24" s="129" customFormat="1" ht="12.75">
      <c r="A23" s="26" t="s">
        <v>373</v>
      </c>
      <c r="B23" s="10">
        <v>5.5</v>
      </c>
      <c r="C23" s="9"/>
      <c r="D23" s="11" t="s">
        <v>517</v>
      </c>
      <c r="E23" s="10">
        <v>5</v>
      </c>
      <c r="F23" s="25"/>
      <c r="G23" s="26" t="s">
        <v>491</v>
      </c>
      <c r="H23" s="10"/>
      <c r="I23" s="9"/>
      <c r="J23" s="11" t="s">
        <v>421</v>
      </c>
      <c r="K23" s="10">
        <v>5</v>
      </c>
      <c r="L23" s="25"/>
      <c r="M23" s="26" t="s">
        <v>276</v>
      </c>
      <c r="N23" s="211"/>
      <c r="O23" s="212"/>
      <c r="P23" s="11" t="s">
        <v>538</v>
      </c>
      <c r="Q23" s="54">
        <v>6</v>
      </c>
      <c r="R23" s="126"/>
      <c r="S23" s="103" t="s">
        <v>525</v>
      </c>
      <c r="T23" s="10">
        <v>6.5</v>
      </c>
      <c r="U23" s="9"/>
      <c r="V23" s="11" t="s">
        <v>407</v>
      </c>
      <c r="W23" s="10">
        <v>6</v>
      </c>
      <c r="X23" s="25"/>
    </row>
    <row r="24" spans="1:24" ht="12.75">
      <c r="A24" s="26" t="s">
        <v>24</v>
      </c>
      <c r="B24" s="10">
        <v>6</v>
      </c>
      <c r="C24" s="9">
        <v>-0.5</v>
      </c>
      <c r="D24" s="10" t="s">
        <v>518</v>
      </c>
      <c r="E24" s="10">
        <v>6.5</v>
      </c>
      <c r="F24" s="25"/>
      <c r="G24" s="26" t="s">
        <v>457</v>
      </c>
      <c r="H24" s="10"/>
      <c r="I24" s="9"/>
      <c r="J24" s="11" t="s">
        <v>427</v>
      </c>
      <c r="K24" s="196"/>
      <c r="L24" s="206"/>
      <c r="M24" s="26" t="s">
        <v>280</v>
      </c>
      <c r="N24" s="196"/>
      <c r="O24" s="197"/>
      <c r="P24" s="11" t="s">
        <v>437</v>
      </c>
      <c r="Q24" s="196"/>
      <c r="R24" s="206"/>
      <c r="S24" s="26" t="s">
        <v>473</v>
      </c>
      <c r="T24" s="10">
        <v>5</v>
      </c>
      <c r="U24" s="9"/>
      <c r="V24" s="11" t="s">
        <v>409</v>
      </c>
      <c r="W24" s="54">
        <v>6</v>
      </c>
      <c r="X24" s="126"/>
    </row>
    <row r="25" spans="1:24" ht="12.75">
      <c r="A25" s="26" t="s">
        <v>514</v>
      </c>
      <c r="B25" s="10">
        <v>5</v>
      </c>
      <c r="C25" s="9">
        <v>-1</v>
      </c>
      <c r="D25" s="10" t="s">
        <v>140</v>
      </c>
      <c r="E25" s="10">
        <v>5.5</v>
      </c>
      <c r="F25" s="25"/>
      <c r="G25" s="26" t="s">
        <v>534</v>
      </c>
      <c r="H25" s="10"/>
      <c r="I25" s="9"/>
      <c r="J25" s="11" t="s">
        <v>430</v>
      </c>
      <c r="K25" s="10">
        <v>6.5</v>
      </c>
      <c r="L25" s="25">
        <v>-0.5</v>
      </c>
      <c r="M25" s="26" t="s">
        <v>283</v>
      </c>
      <c r="N25" s="10">
        <v>7</v>
      </c>
      <c r="O25" s="9"/>
      <c r="P25" s="11" t="s">
        <v>510</v>
      </c>
      <c r="Q25" s="196"/>
      <c r="R25" s="206"/>
      <c r="S25" s="26" t="s">
        <v>470</v>
      </c>
      <c r="T25" s="10">
        <v>6</v>
      </c>
      <c r="U25" s="9">
        <v>3</v>
      </c>
      <c r="V25" s="11" t="s">
        <v>404</v>
      </c>
      <c r="W25" s="54">
        <v>6.5</v>
      </c>
      <c r="X25" s="126"/>
    </row>
    <row r="26" spans="1:24" ht="12.75">
      <c r="A26" s="26" t="s">
        <v>372</v>
      </c>
      <c r="B26" s="10">
        <v>5.5</v>
      </c>
      <c r="C26" s="9"/>
      <c r="D26" s="10" t="s">
        <v>519</v>
      </c>
      <c r="E26" s="10">
        <v>6</v>
      </c>
      <c r="F26" s="25">
        <v>-0.5</v>
      </c>
      <c r="G26" s="26" t="s">
        <v>535</v>
      </c>
      <c r="H26" s="10"/>
      <c r="I26" s="9"/>
      <c r="J26" s="11" t="s">
        <v>521</v>
      </c>
      <c r="K26" s="10">
        <v>6</v>
      </c>
      <c r="L26" s="25">
        <v>-0.5</v>
      </c>
      <c r="M26" s="26" t="s">
        <v>284</v>
      </c>
      <c r="N26" s="10">
        <v>7</v>
      </c>
      <c r="O26" s="9"/>
      <c r="P26" s="11" t="s">
        <v>448</v>
      </c>
      <c r="Q26" s="10">
        <v>6</v>
      </c>
      <c r="R26" s="25"/>
      <c r="S26" s="26" t="s">
        <v>526</v>
      </c>
      <c r="T26" s="10">
        <v>5.5</v>
      </c>
      <c r="U26" s="9"/>
      <c r="V26" s="11" t="s">
        <v>499</v>
      </c>
      <c r="W26" s="211"/>
      <c r="X26" s="213"/>
    </row>
    <row r="27" spans="1:24" ht="12.75">
      <c r="A27" s="26" t="s">
        <v>376</v>
      </c>
      <c r="B27" s="10">
        <v>5</v>
      </c>
      <c r="C27" s="9"/>
      <c r="D27" s="10" t="s">
        <v>520</v>
      </c>
      <c r="E27" s="10">
        <v>6</v>
      </c>
      <c r="F27" s="25"/>
      <c r="G27" s="26" t="s">
        <v>493</v>
      </c>
      <c r="H27" s="10"/>
      <c r="I27" s="9"/>
      <c r="J27" s="11" t="s">
        <v>431</v>
      </c>
      <c r="K27" s="10">
        <v>7</v>
      </c>
      <c r="L27" s="25">
        <v>3</v>
      </c>
      <c r="M27" s="26" t="s">
        <v>295</v>
      </c>
      <c r="N27" s="10">
        <v>7</v>
      </c>
      <c r="O27" s="9">
        <v>6</v>
      </c>
      <c r="P27" s="11" t="s">
        <v>443</v>
      </c>
      <c r="Q27" s="196"/>
      <c r="R27" s="206"/>
      <c r="S27" s="26" t="s">
        <v>467</v>
      </c>
      <c r="T27" s="10">
        <v>6</v>
      </c>
      <c r="U27" s="9"/>
      <c r="V27" s="11" t="s">
        <v>497</v>
      </c>
      <c r="W27" s="54">
        <v>6</v>
      </c>
      <c r="X27" s="126"/>
    </row>
    <row r="28" spans="1:24" ht="13.5" thickBot="1">
      <c r="A28" s="27" t="s">
        <v>7</v>
      </c>
      <c r="B28" s="31">
        <v>6</v>
      </c>
      <c r="C28" s="29"/>
      <c r="D28" s="31" t="s">
        <v>154</v>
      </c>
      <c r="E28" s="31">
        <v>6</v>
      </c>
      <c r="F28" s="30"/>
      <c r="G28" s="104" t="s">
        <v>461</v>
      </c>
      <c r="H28" s="31"/>
      <c r="I28" s="29"/>
      <c r="J28" s="28" t="s">
        <v>432</v>
      </c>
      <c r="K28" s="31">
        <v>6</v>
      </c>
      <c r="L28" s="30">
        <v>-0.5</v>
      </c>
      <c r="M28" s="27" t="s">
        <v>290</v>
      </c>
      <c r="N28" s="31">
        <v>6</v>
      </c>
      <c r="O28" s="29"/>
      <c r="P28" s="28" t="s">
        <v>444</v>
      </c>
      <c r="Q28" s="31">
        <v>7</v>
      </c>
      <c r="R28" s="30">
        <v>6</v>
      </c>
      <c r="S28" s="27" t="s">
        <v>464</v>
      </c>
      <c r="T28" s="31">
        <v>6</v>
      </c>
      <c r="U28" s="29"/>
      <c r="V28" s="28" t="s">
        <v>401</v>
      </c>
      <c r="W28" s="56">
        <v>5</v>
      </c>
      <c r="X28" s="127"/>
    </row>
    <row r="29" spans="1:24" ht="16.5" thickBot="1">
      <c r="A29" s="128" t="s">
        <v>0</v>
      </c>
      <c r="B29" s="138">
        <f>SUM(B2:C20)</f>
        <v>78</v>
      </c>
      <c r="C29" s="4"/>
      <c r="D29" s="128" t="s">
        <v>0</v>
      </c>
      <c r="E29" s="136">
        <f>SUM(E2:E19)+SUM(F2:F19)</f>
        <v>73</v>
      </c>
      <c r="F29" s="4"/>
      <c r="G29" s="128" t="s">
        <v>0</v>
      </c>
      <c r="H29" s="136">
        <f>SUM(H2:H19)+SUM(I2:I19)</f>
        <v>68</v>
      </c>
      <c r="I29" s="63"/>
      <c r="J29" s="128" t="s">
        <v>0</v>
      </c>
      <c r="K29" s="143">
        <f>SUM(K2:K19)+SUM(L2:L19)</f>
        <v>73</v>
      </c>
      <c r="L29" s="63"/>
      <c r="M29" s="128" t="s">
        <v>0</v>
      </c>
      <c r="N29" s="136">
        <f>SUM(N2:O20)</f>
        <v>79.5</v>
      </c>
      <c r="O29" s="4"/>
      <c r="P29" s="128" t="s">
        <v>0</v>
      </c>
      <c r="Q29" s="136">
        <f>SUM(Q2:Q19)+SUM(R2:R19)</f>
        <v>71.5</v>
      </c>
      <c r="R29" s="63"/>
      <c r="S29" s="128" t="s">
        <v>0</v>
      </c>
      <c r="T29" s="136">
        <f>SUM(T2:U20)</f>
        <v>64</v>
      </c>
      <c r="U29" s="63"/>
      <c r="V29" s="128" t="s">
        <v>0</v>
      </c>
      <c r="W29" s="139">
        <f>SUM(W2:W19)+SUM(X2:X19)</f>
        <v>68.5</v>
      </c>
      <c r="X29" s="4"/>
    </row>
    <row r="30" spans="1:24" ht="16.5" thickBot="1">
      <c r="A30" s="2" t="s">
        <v>1</v>
      </c>
      <c r="B30" s="1">
        <f>IF(ISERROR(FLOOR(PRODUCT(SUM(B29,-60),1/6),1)),0,FLOOR(PRODUCT(SUM(B29,-60),1/6),1))</f>
        <v>3</v>
      </c>
      <c r="C30" s="4"/>
      <c r="D30" s="3" t="s">
        <v>1</v>
      </c>
      <c r="E30" s="1">
        <f>IF(ISERROR(FLOOR(PRODUCT(SUM(E29,-60),1/6),1)),0,FLOOR(PRODUCT(SUM(E29,-60),1/6),1))</f>
        <v>2</v>
      </c>
      <c r="F30" s="4"/>
      <c r="G30" s="3" t="s">
        <v>1</v>
      </c>
      <c r="H30" s="1">
        <f>IF(ISERROR(FLOOR(PRODUCT(SUM(H29,-60),1/6),1)),0,FLOOR(PRODUCT(SUM(H29,-60),1/6),1))</f>
        <v>1</v>
      </c>
      <c r="I30" s="63"/>
      <c r="J30" s="3" t="s">
        <v>1</v>
      </c>
      <c r="K30" s="1">
        <f>IF(ISERROR(FLOOR(PRODUCT(SUM(K29,-60),1/6),1)),0,FLOOR(PRODUCT(SUM(K29,-60),1/6),1))</f>
        <v>2</v>
      </c>
      <c r="L30" s="63"/>
      <c r="M30" s="3" t="s">
        <v>1</v>
      </c>
      <c r="N30" s="1">
        <f>IF(ISERROR(FLOOR(PRODUCT(SUM(N29,-60),1/6),1)),0,FLOOR(PRODUCT(SUM(N29,-60),1/6),1))</f>
        <v>3</v>
      </c>
      <c r="O30" s="4"/>
      <c r="P30" s="3" t="s">
        <v>1</v>
      </c>
      <c r="Q30" s="1">
        <f>IF(ISERROR(FLOOR(PRODUCT(SUM(Q29,-60),1/6),1)),0,FLOOR(PRODUCT(SUM(Q29,-60),1/6),1))</f>
        <v>1</v>
      </c>
      <c r="R30" s="63"/>
      <c r="S30" s="3" t="s">
        <v>1</v>
      </c>
      <c r="T30" s="1">
        <f>IF(ISERROR(FLOOR(PRODUCT(SUM(T29,-60),1/6),1)),0,FLOOR(PRODUCT(SUM(T29,-60),1/6),1))</f>
        <v>0</v>
      </c>
      <c r="U30" s="63"/>
      <c r="V30" s="3" t="s">
        <v>1</v>
      </c>
      <c r="W30" s="1">
        <f>IF(ISERROR(FLOOR(PRODUCT(SUM(W29,-60),1/6),1)),0,FLOOR(PRODUCT(SUM(W29,-60),1/6),1))</f>
        <v>1</v>
      </c>
      <c r="X30" s="4"/>
    </row>
    <row r="31" spans="1:24" ht="16.5" thickBo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D1</f>
        <v>Amici di Mohammed</v>
      </c>
      <c r="B32" s="15">
        <f>E30</f>
        <v>2</v>
      </c>
      <c r="C32" s="16"/>
      <c r="D32" s="14" t="str">
        <f>J1</f>
        <v>Shooters</v>
      </c>
      <c r="E32" s="14">
        <f>K30</f>
        <v>2</v>
      </c>
      <c r="F32" s="16"/>
      <c r="G32" s="14" t="str">
        <f>M1</f>
        <v>Gente Felice</v>
      </c>
      <c r="H32" s="14">
        <f>N30</f>
        <v>3</v>
      </c>
      <c r="I32" s="16"/>
      <c r="J32" s="14" t="str">
        <f>V1</f>
        <v>L.S.D.</v>
      </c>
      <c r="K32" s="15">
        <f>W30</f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A1</f>
        <v>Euskal Herria</v>
      </c>
      <c r="B33" s="14">
        <f>B30</f>
        <v>3</v>
      </c>
      <c r="C33" s="16"/>
      <c r="D33" s="17" t="str">
        <f>G1</f>
        <v>Calzini</v>
      </c>
      <c r="E33" s="14">
        <f>H30</f>
        <v>1</v>
      </c>
      <c r="F33" s="16"/>
      <c r="G33" s="14" t="str">
        <f>P1</f>
        <v>NcT</v>
      </c>
      <c r="H33" s="18">
        <f>Q30</f>
        <v>1</v>
      </c>
      <c r="I33" s="16"/>
      <c r="J33" s="14" t="str">
        <f>S1</f>
        <v>Forza Silvio</v>
      </c>
      <c r="K33" s="14">
        <f>T30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6"/>
      <c r="E34" s="5"/>
      <c r="F34" s="5"/>
      <c r="G34" s="6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X34"/>
  <sheetViews>
    <sheetView zoomScale="75" zoomScaleNormal="75" workbookViewId="0" topLeftCell="A1">
      <selection activeCell="E6" sqref="E6:F6"/>
    </sheetView>
  </sheetViews>
  <sheetFormatPr defaultColWidth="9.140625" defaultRowHeight="12.75"/>
  <cols>
    <col min="1" max="1" width="18.421875" style="0" customWidth="1"/>
    <col min="4" max="4" width="18.28125" style="0" customWidth="1"/>
    <col min="7" max="7" width="23.8515625" style="0" customWidth="1"/>
    <col min="10" max="10" width="18.7109375" style="0" customWidth="1"/>
    <col min="13" max="13" width="18.28125" style="0" customWidth="1"/>
    <col min="16" max="16" width="18.421875" style="0" customWidth="1"/>
    <col min="19" max="19" width="18.28125" style="0" customWidth="1"/>
    <col min="22" max="22" width="18.28125" style="0" customWidth="1"/>
  </cols>
  <sheetData>
    <row r="1" spans="1:24" ht="15.75">
      <c r="A1" s="58" t="str">
        <f>Squadre!A1</f>
        <v>Euskal Herria</v>
      </c>
      <c r="B1" s="59"/>
      <c r="C1" s="130"/>
      <c r="D1" s="61" t="str">
        <f>Squadre!I32</f>
        <v>L.S.D.</v>
      </c>
      <c r="E1" s="59"/>
      <c r="F1" s="62"/>
      <c r="G1" s="58" t="str">
        <f>Squadre!I1</f>
        <v>Amici di Mohammed</v>
      </c>
      <c r="H1" s="59"/>
      <c r="I1" s="60"/>
      <c r="J1" s="61" t="str">
        <f>Squadre!E1</f>
        <v>Calzini</v>
      </c>
      <c r="K1" s="59"/>
      <c r="L1" s="62"/>
      <c r="M1" s="58" t="str">
        <f>Squadre!M1</f>
        <v>Shooters</v>
      </c>
      <c r="N1" s="59"/>
      <c r="O1" s="130"/>
      <c r="P1" s="61" t="str">
        <f>Squadre!A32</f>
        <v>Gente Felice</v>
      </c>
      <c r="Q1" s="59"/>
      <c r="R1" s="62"/>
      <c r="S1" s="58" t="str">
        <f>Squadre!E32</f>
        <v>Forza Silvio</v>
      </c>
      <c r="T1" s="59"/>
      <c r="U1" s="60"/>
      <c r="V1" s="61" t="str">
        <f>Squadre!M32</f>
        <v>NcT</v>
      </c>
      <c r="W1" s="59"/>
      <c r="X1" s="62"/>
    </row>
    <row r="2" spans="1:24" ht="15.75">
      <c r="A2" s="23" t="s">
        <v>12</v>
      </c>
      <c r="B2" s="12">
        <v>6</v>
      </c>
      <c r="C2" s="8"/>
      <c r="D2" s="7" t="s">
        <v>397</v>
      </c>
      <c r="E2" s="46">
        <v>6</v>
      </c>
      <c r="F2" s="47">
        <v>-1</v>
      </c>
      <c r="G2" s="102" t="s">
        <v>144</v>
      </c>
      <c r="H2" s="12">
        <v>6</v>
      </c>
      <c r="I2" s="8"/>
      <c r="J2" s="7" t="s">
        <v>481</v>
      </c>
      <c r="K2" s="12">
        <v>6.5</v>
      </c>
      <c r="L2" s="24"/>
      <c r="M2" s="23" t="s">
        <v>416</v>
      </c>
      <c r="N2" s="46">
        <v>8</v>
      </c>
      <c r="O2" s="140">
        <v>-1</v>
      </c>
      <c r="P2" s="7" t="s">
        <v>271</v>
      </c>
      <c r="Q2" s="12">
        <v>6</v>
      </c>
      <c r="R2" s="24">
        <v>-2</v>
      </c>
      <c r="S2" s="23" t="s">
        <v>474</v>
      </c>
      <c r="T2" s="12">
        <v>6</v>
      </c>
      <c r="U2" s="8">
        <v>-2</v>
      </c>
      <c r="V2" s="7" t="s">
        <v>434</v>
      </c>
      <c r="W2" s="12">
        <v>7</v>
      </c>
      <c r="X2" s="24"/>
    </row>
    <row r="3" spans="1:24" ht="15.75">
      <c r="A3" s="23"/>
      <c r="B3" s="12"/>
      <c r="C3" s="8"/>
      <c r="D3" s="7"/>
      <c r="E3" s="46"/>
      <c r="F3" s="47"/>
      <c r="G3" s="102"/>
      <c r="H3" s="12"/>
      <c r="I3" s="8"/>
      <c r="J3" s="7"/>
      <c r="K3" s="12"/>
      <c r="L3" s="24"/>
      <c r="M3" s="23"/>
      <c r="N3" s="46"/>
      <c r="O3" s="140"/>
      <c r="P3" s="7"/>
      <c r="Q3" s="12"/>
      <c r="R3" s="24"/>
      <c r="S3" s="23"/>
      <c r="T3" s="12"/>
      <c r="U3" s="8"/>
      <c r="V3" s="7"/>
      <c r="W3" s="12"/>
      <c r="X3" s="24"/>
    </row>
    <row r="4" spans="1:24" ht="15.75">
      <c r="A4" s="23" t="s">
        <v>378</v>
      </c>
      <c r="B4" s="12">
        <v>6</v>
      </c>
      <c r="C4" s="8"/>
      <c r="D4" s="7" t="s">
        <v>398</v>
      </c>
      <c r="E4" s="46">
        <v>4.5</v>
      </c>
      <c r="F4" s="47"/>
      <c r="G4" s="102" t="s">
        <v>500</v>
      </c>
      <c r="H4" s="12">
        <v>5</v>
      </c>
      <c r="I4" s="8"/>
      <c r="J4" s="7" t="s">
        <v>528</v>
      </c>
      <c r="K4" s="12">
        <v>5</v>
      </c>
      <c r="L4" s="24">
        <v>-0.5</v>
      </c>
      <c r="M4" s="23" t="s">
        <v>504</v>
      </c>
      <c r="N4" s="46">
        <v>7</v>
      </c>
      <c r="O4" s="140">
        <v>-0.5</v>
      </c>
      <c r="P4" s="7" t="s">
        <v>494</v>
      </c>
      <c r="Q4" s="12">
        <v>5</v>
      </c>
      <c r="R4" s="24">
        <v>-0.5</v>
      </c>
      <c r="S4" s="23" t="s">
        <v>466</v>
      </c>
      <c r="T4" s="12">
        <v>6.5</v>
      </c>
      <c r="U4" s="8"/>
      <c r="V4" s="7" t="s">
        <v>509</v>
      </c>
      <c r="W4" s="12">
        <v>6</v>
      </c>
      <c r="X4" s="24"/>
    </row>
    <row r="5" spans="1:24" ht="15.75">
      <c r="A5" s="23" t="s">
        <v>142</v>
      </c>
      <c r="B5" s="12">
        <v>6</v>
      </c>
      <c r="C5" s="8">
        <v>-0.5</v>
      </c>
      <c r="D5" s="7" t="s">
        <v>399</v>
      </c>
      <c r="E5" s="46">
        <v>6.5</v>
      </c>
      <c r="F5" s="47"/>
      <c r="G5" s="102" t="s">
        <v>516</v>
      </c>
      <c r="H5" s="12">
        <v>7</v>
      </c>
      <c r="I5" s="8"/>
      <c r="J5" s="7" t="s">
        <v>527</v>
      </c>
      <c r="K5" s="12">
        <v>7</v>
      </c>
      <c r="L5" s="24"/>
      <c r="M5" s="23" t="s">
        <v>418</v>
      </c>
      <c r="N5" s="46">
        <v>5.5</v>
      </c>
      <c r="O5" s="140">
        <v>-0.5</v>
      </c>
      <c r="P5" s="7" t="s">
        <v>275</v>
      </c>
      <c r="Q5" s="12">
        <v>5.5</v>
      </c>
      <c r="R5" s="24"/>
      <c r="S5" s="23" t="s">
        <v>476</v>
      </c>
      <c r="T5" s="12">
        <v>6</v>
      </c>
      <c r="U5" s="8"/>
      <c r="V5" s="7" t="s">
        <v>543</v>
      </c>
      <c r="W5" s="12">
        <v>5.5</v>
      </c>
      <c r="X5" s="24"/>
    </row>
    <row r="6" spans="1:24" ht="15.75">
      <c r="A6" s="23" t="s">
        <v>139</v>
      </c>
      <c r="B6" s="12">
        <v>6.5</v>
      </c>
      <c r="C6" s="8"/>
      <c r="D6" s="7" t="s">
        <v>400</v>
      </c>
      <c r="E6" s="46">
        <v>6</v>
      </c>
      <c r="F6" s="47"/>
      <c r="G6" s="102" t="s">
        <v>146</v>
      </c>
      <c r="H6" s="12">
        <v>5.5</v>
      </c>
      <c r="I6" s="8"/>
      <c r="J6" s="7" t="s">
        <v>491</v>
      </c>
      <c r="K6" s="12">
        <v>5.5</v>
      </c>
      <c r="L6" s="24"/>
      <c r="M6" s="23" t="s">
        <v>417</v>
      </c>
      <c r="N6" s="46">
        <v>6</v>
      </c>
      <c r="O6" s="140"/>
      <c r="P6" s="7" t="s">
        <v>495</v>
      </c>
      <c r="Q6" s="12">
        <v>6</v>
      </c>
      <c r="R6" s="24">
        <v>-0.5</v>
      </c>
      <c r="S6" s="23" t="s">
        <v>467</v>
      </c>
      <c r="T6" s="12">
        <v>6.5</v>
      </c>
      <c r="U6" s="8"/>
      <c r="V6" s="7" t="s">
        <v>437</v>
      </c>
      <c r="W6" s="12">
        <v>6</v>
      </c>
      <c r="X6" s="24"/>
    </row>
    <row r="7" spans="1:24" ht="15.75">
      <c r="A7" s="23" t="s">
        <v>7</v>
      </c>
      <c r="B7" s="12">
        <v>6</v>
      </c>
      <c r="C7" s="8"/>
      <c r="D7" s="7"/>
      <c r="E7" s="46"/>
      <c r="F7" s="47"/>
      <c r="G7" s="102" t="s">
        <v>155</v>
      </c>
      <c r="H7" s="12">
        <v>5.5</v>
      </c>
      <c r="I7" s="8"/>
      <c r="J7" s="7"/>
      <c r="K7" s="12"/>
      <c r="L7" s="24"/>
      <c r="M7" s="23"/>
      <c r="N7" s="46"/>
      <c r="O7" s="140"/>
      <c r="P7" s="106" t="s">
        <v>276</v>
      </c>
      <c r="Q7" s="203"/>
      <c r="R7" s="216"/>
      <c r="S7" s="23" t="s">
        <v>465</v>
      </c>
      <c r="T7" s="12">
        <v>6</v>
      </c>
      <c r="U7" s="8"/>
      <c r="V7" s="7"/>
      <c r="W7" s="12"/>
      <c r="X7" s="24"/>
    </row>
    <row r="8" spans="1:24" ht="15.75">
      <c r="A8" s="23"/>
      <c r="B8" s="12"/>
      <c r="C8" s="8"/>
      <c r="D8" s="7" t="s">
        <v>498</v>
      </c>
      <c r="E8" s="46">
        <v>5.5</v>
      </c>
      <c r="F8" s="47"/>
      <c r="G8" s="125"/>
      <c r="H8" s="12"/>
      <c r="I8" s="8"/>
      <c r="J8" s="7" t="s">
        <v>460</v>
      </c>
      <c r="K8" s="12">
        <v>6</v>
      </c>
      <c r="L8" s="24"/>
      <c r="M8" s="23" t="s">
        <v>420</v>
      </c>
      <c r="N8" s="46">
        <v>7</v>
      </c>
      <c r="O8" s="140">
        <v>3</v>
      </c>
      <c r="P8" s="7"/>
      <c r="Q8" s="12"/>
      <c r="R8" s="24"/>
      <c r="S8" s="23"/>
      <c r="T8" s="12"/>
      <c r="U8" s="8"/>
      <c r="V8" s="7" t="s">
        <v>438</v>
      </c>
      <c r="W8" s="12">
        <v>7.5</v>
      </c>
      <c r="X8" s="24">
        <v>2.5</v>
      </c>
    </row>
    <row r="9" spans="1:24" ht="15.75">
      <c r="A9" s="23" t="s">
        <v>19</v>
      </c>
      <c r="B9" s="12">
        <v>7</v>
      </c>
      <c r="C9" s="8"/>
      <c r="D9" s="7" t="s">
        <v>402</v>
      </c>
      <c r="E9" s="46">
        <v>5</v>
      </c>
      <c r="F9" s="47"/>
      <c r="G9" s="102" t="s">
        <v>150</v>
      </c>
      <c r="H9" s="12">
        <v>6.5</v>
      </c>
      <c r="I9" s="8">
        <v>1</v>
      </c>
      <c r="J9" s="7" t="s">
        <v>492</v>
      </c>
      <c r="K9" s="12">
        <v>5</v>
      </c>
      <c r="L9" s="24"/>
      <c r="M9" s="23" t="s">
        <v>421</v>
      </c>
      <c r="N9" s="46">
        <v>6</v>
      </c>
      <c r="O9" s="140"/>
      <c r="P9" s="7" t="s">
        <v>288</v>
      </c>
      <c r="Q9" s="12">
        <v>5</v>
      </c>
      <c r="R9" s="24"/>
      <c r="S9" s="23" t="s">
        <v>468</v>
      </c>
      <c r="T9" s="12">
        <v>5.5</v>
      </c>
      <c r="U9" s="8"/>
      <c r="V9" s="7" t="s">
        <v>544</v>
      </c>
      <c r="W9" s="12">
        <v>6</v>
      </c>
      <c r="X9" s="24"/>
    </row>
    <row r="10" spans="1:24" ht="15.75">
      <c r="A10" s="23" t="s">
        <v>487</v>
      </c>
      <c r="B10" s="12">
        <v>5</v>
      </c>
      <c r="C10" s="8"/>
      <c r="D10" s="7" t="s">
        <v>403</v>
      </c>
      <c r="E10" s="46">
        <v>5.5</v>
      </c>
      <c r="F10" s="47"/>
      <c r="G10" s="102" t="s">
        <v>20</v>
      </c>
      <c r="H10" s="12">
        <v>5.5</v>
      </c>
      <c r="I10" s="8"/>
      <c r="J10" s="7" t="s">
        <v>535</v>
      </c>
      <c r="K10" s="12">
        <v>6</v>
      </c>
      <c r="L10" s="24">
        <v>2.5</v>
      </c>
      <c r="M10" s="23" t="s">
        <v>422</v>
      </c>
      <c r="N10" s="46">
        <v>5</v>
      </c>
      <c r="O10" s="140"/>
      <c r="P10" s="7" t="s">
        <v>285</v>
      </c>
      <c r="Q10" s="12">
        <v>6</v>
      </c>
      <c r="R10" s="24"/>
      <c r="S10" s="23" t="s">
        <v>469</v>
      </c>
      <c r="T10" s="12">
        <v>7.5</v>
      </c>
      <c r="U10" s="8"/>
      <c r="V10" s="7" t="s">
        <v>441</v>
      </c>
      <c r="W10" s="12">
        <v>6.5</v>
      </c>
      <c r="X10" s="24"/>
    </row>
    <row r="11" spans="1:24" ht="15.75">
      <c r="A11" s="23" t="s">
        <v>513</v>
      </c>
      <c r="B11" s="12">
        <v>6.5</v>
      </c>
      <c r="C11" s="8"/>
      <c r="D11" s="7" t="s">
        <v>404</v>
      </c>
      <c r="E11" s="46">
        <v>5</v>
      </c>
      <c r="F11" s="47">
        <v>-0.5</v>
      </c>
      <c r="G11" s="102" t="s">
        <v>8</v>
      </c>
      <c r="H11" s="12">
        <v>6</v>
      </c>
      <c r="I11" s="8"/>
      <c r="J11" s="7" t="s">
        <v>534</v>
      </c>
      <c r="K11" s="12">
        <v>8</v>
      </c>
      <c r="L11" s="24">
        <v>2.5</v>
      </c>
      <c r="M11" s="23" t="s">
        <v>423</v>
      </c>
      <c r="N11" s="46">
        <v>7</v>
      </c>
      <c r="O11" s="140"/>
      <c r="P11" s="7" t="s">
        <v>283</v>
      </c>
      <c r="Q11" s="12">
        <v>5</v>
      </c>
      <c r="R11" s="24"/>
      <c r="S11" s="23" t="s">
        <v>470</v>
      </c>
      <c r="T11" s="12">
        <v>5.5</v>
      </c>
      <c r="U11" s="8">
        <v>-0.5</v>
      </c>
      <c r="V11" s="7" t="s">
        <v>439</v>
      </c>
      <c r="W11" s="12">
        <v>6.5</v>
      </c>
      <c r="X11" s="24"/>
    </row>
    <row r="12" spans="1:24" ht="15.75">
      <c r="A12" s="23"/>
      <c r="B12" s="12"/>
      <c r="C12" s="8"/>
      <c r="D12" s="7"/>
      <c r="E12" s="46"/>
      <c r="F12" s="47"/>
      <c r="G12" s="102" t="s">
        <v>17</v>
      </c>
      <c r="H12" s="159">
        <v>6.5</v>
      </c>
      <c r="I12" s="160"/>
      <c r="J12" s="7"/>
      <c r="K12" s="12"/>
      <c r="L12" s="24"/>
      <c r="M12" s="23"/>
      <c r="N12" s="46"/>
      <c r="O12" s="140"/>
      <c r="P12" s="7"/>
      <c r="Q12" s="12"/>
      <c r="R12" s="24"/>
      <c r="S12" s="23"/>
      <c r="T12" s="12"/>
      <c r="U12" s="8"/>
      <c r="V12" s="7"/>
      <c r="W12" s="12"/>
      <c r="X12" s="24"/>
    </row>
    <row r="13" spans="1:24" ht="15.75">
      <c r="A13" s="23" t="s">
        <v>486</v>
      </c>
      <c r="B13" s="12">
        <v>6</v>
      </c>
      <c r="C13" s="8"/>
      <c r="D13" s="7" t="s">
        <v>413</v>
      </c>
      <c r="E13" s="46">
        <v>7</v>
      </c>
      <c r="F13" s="47">
        <v>3</v>
      </c>
      <c r="G13" s="102"/>
      <c r="H13" s="12"/>
      <c r="I13" s="8"/>
      <c r="J13" s="7" t="s">
        <v>531</v>
      </c>
      <c r="K13" s="12">
        <v>5.5</v>
      </c>
      <c r="L13" s="24"/>
      <c r="M13" s="23" t="s">
        <v>424</v>
      </c>
      <c r="N13" s="46">
        <v>6.5</v>
      </c>
      <c r="O13" s="140">
        <v>3</v>
      </c>
      <c r="P13" s="7" t="s">
        <v>496</v>
      </c>
      <c r="Q13" s="12">
        <v>6</v>
      </c>
      <c r="R13" s="24">
        <v>3</v>
      </c>
      <c r="S13" s="23" t="s">
        <v>472</v>
      </c>
      <c r="T13" s="12">
        <v>6</v>
      </c>
      <c r="U13" s="8">
        <v>3</v>
      </c>
      <c r="V13" s="7" t="s">
        <v>446</v>
      </c>
      <c r="W13" s="12">
        <v>7</v>
      </c>
      <c r="X13" s="24">
        <v>6</v>
      </c>
    </row>
    <row r="14" spans="1:24" ht="15.75">
      <c r="A14" s="107" t="s">
        <v>485</v>
      </c>
      <c r="B14" s="203"/>
      <c r="C14" s="204"/>
      <c r="D14" s="7" t="s">
        <v>511</v>
      </c>
      <c r="E14" s="46">
        <v>7</v>
      </c>
      <c r="F14" s="47">
        <v>3</v>
      </c>
      <c r="G14" s="102" t="s">
        <v>13</v>
      </c>
      <c r="H14" s="12">
        <v>6.5</v>
      </c>
      <c r="I14" s="8"/>
      <c r="J14" s="7" t="s">
        <v>532</v>
      </c>
      <c r="K14" s="12">
        <v>5.5</v>
      </c>
      <c r="L14" s="24"/>
      <c r="M14" s="107" t="s">
        <v>425</v>
      </c>
      <c r="N14" s="201"/>
      <c r="O14" s="215"/>
      <c r="P14" s="7" t="s">
        <v>295</v>
      </c>
      <c r="Q14" s="12">
        <v>5.5</v>
      </c>
      <c r="R14" s="24"/>
      <c r="S14" s="23" t="s">
        <v>471</v>
      </c>
      <c r="T14" s="12">
        <v>6.5</v>
      </c>
      <c r="U14" s="8">
        <v>3</v>
      </c>
      <c r="V14" s="7" t="s">
        <v>444</v>
      </c>
      <c r="W14" s="12">
        <v>5</v>
      </c>
      <c r="X14" s="24"/>
    </row>
    <row r="15" spans="1:24" ht="15.75">
      <c r="A15" s="23" t="s">
        <v>24</v>
      </c>
      <c r="B15" s="12">
        <v>6</v>
      </c>
      <c r="C15" s="8">
        <v>-0.5</v>
      </c>
      <c r="D15" s="7" t="s">
        <v>405</v>
      </c>
      <c r="E15" s="46">
        <v>6.5</v>
      </c>
      <c r="F15" s="181"/>
      <c r="G15" s="102" t="s">
        <v>22</v>
      </c>
      <c r="H15" s="12">
        <v>5.5</v>
      </c>
      <c r="I15" s="8"/>
      <c r="J15" s="106" t="s">
        <v>493</v>
      </c>
      <c r="K15" s="203"/>
      <c r="L15" s="216"/>
      <c r="M15" s="23" t="s">
        <v>426</v>
      </c>
      <c r="N15" s="46">
        <v>5</v>
      </c>
      <c r="O15" s="140"/>
      <c r="P15" s="7" t="s">
        <v>292</v>
      </c>
      <c r="Q15" s="12">
        <v>5.5</v>
      </c>
      <c r="R15" s="24"/>
      <c r="S15" s="23" t="s">
        <v>473</v>
      </c>
      <c r="T15" s="12">
        <v>7.5</v>
      </c>
      <c r="U15" s="8">
        <v>7</v>
      </c>
      <c r="V15" s="7" t="s">
        <v>442</v>
      </c>
      <c r="W15" s="12">
        <v>6</v>
      </c>
      <c r="X15" s="24"/>
    </row>
    <row r="16" spans="1:24" ht="15.75">
      <c r="A16" s="32" t="s">
        <v>3</v>
      </c>
      <c r="B16" s="21"/>
      <c r="C16" s="22"/>
      <c r="D16" s="20" t="s">
        <v>3</v>
      </c>
      <c r="E16" s="48"/>
      <c r="F16" s="45"/>
      <c r="G16" s="35" t="s">
        <v>3</v>
      </c>
      <c r="H16" s="21"/>
      <c r="I16" s="34"/>
      <c r="J16" s="20" t="s">
        <v>3</v>
      </c>
      <c r="K16" s="21"/>
      <c r="L16" s="33"/>
      <c r="M16" s="32" t="s">
        <v>3</v>
      </c>
      <c r="N16" s="48"/>
      <c r="O16" s="141"/>
      <c r="P16" s="20" t="s">
        <v>3</v>
      </c>
      <c r="Q16" s="21"/>
      <c r="R16" s="33"/>
      <c r="S16" s="32" t="s">
        <v>3</v>
      </c>
      <c r="T16" s="21"/>
      <c r="U16" s="22"/>
      <c r="V16" s="20" t="s">
        <v>3</v>
      </c>
      <c r="W16" s="21"/>
      <c r="X16" s="33"/>
    </row>
    <row r="17" spans="1:24" ht="15.75">
      <c r="A17" s="36" t="s">
        <v>15</v>
      </c>
      <c r="B17" s="37">
        <v>6.5</v>
      </c>
      <c r="C17" s="38">
        <v>1</v>
      </c>
      <c r="D17" s="39"/>
      <c r="E17" s="49"/>
      <c r="F17" s="50"/>
      <c r="G17" s="105"/>
      <c r="H17" s="37"/>
      <c r="I17" s="42"/>
      <c r="J17" s="39" t="s">
        <v>533</v>
      </c>
      <c r="K17" s="37">
        <v>6.5</v>
      </c>
      <c r="L17" s="40"/>
      <c r="M17" s="36" t="s">
        <v>506</v>
      </c>
      <c r="N17" s="37">
        <v>6</v>
      </c>
      <c r="O17" s="133"/>
      <c r="P17" s="39" t="s">
        <v>545</v>
      </c>
      <c r="Q17" s="37">
        <v>6.5</v>
      </c>
      <c r="R17" s="40"/>
      <c r="S17" s="36"/>
      <c r="T17" s="37"/>
      <c r="U17" s="38"/>
      <c r="V17" s="39"/>
      <c r="W17" s="37"/>
      <c r="X17" s="40"/>
    </row>
    <row r="18" spans="1:24" ht="15.75">
      <c r="A18" s="36"/>
      <c r="B18" s="37"/>
      <c r="C18" s="38"/>
      <c r="D18" s="39"/>
      <c r="E18" s="49"/>
      <c r="F18" s="50"/>
      <c r="G18" s="105"/>
      <c r="H18" s="37"/>
      <c r="I18" s="38"/>
      <c r="J18" s="39"/>
      <c r="K18" s="37"/>
      <c r="L18" s="40"/>
      <c r="M18" s="36"/>
      <c r="N18" s="49"/>
      <c r="O18" s="142"/>
      <c r="P18" s="39"/>
      <c r="Q18" s="37"/>
      <c r="R18" s="40"/>
      <c r="S18" s="36"/>
      <c r="T18" s="37"/>
      <c r="U18" s="38"/>
      <c r="V18" s="39"/>
      <c r="W18" s="37"/>
      <c r="X18" s="40"/>
    </row>
    <row r="19" spans="1:24" ht="15.75">
      <c r="A19" s="36"/>
      <c r="B19" s="37"/>
      <c r="C19" s="38"/>
      <c r="D19" s="39"/>
      <c r="E19" s="49"/>
      <c r="F19" s="50"/>
      <c r="G19" s="105"/>
      <c r="H19" s="37"/>
      <c r="I19" s="42"/>
      <c r="J19" s="39"/>
      <c r="K19" s="37"/>
      <c r="L19" s="40"/>
      <c r="M19" s="36"/>
      <c r="N19" s="49"/>
      <c r="O19" s="142"/>
      <c r="P19" s="39"/>
      <c r="Q19" s="37"/>
      <c r="R19" s="40"/>
      <c r="S19" s="36"/>
      <c r="T19" s="37"/>
      <c r="U19" s="38"/>
      <c r="V19" s="39"/>
      <c r="W19" s="37"/>
      <c r="X19" s="40"/>
    </row>
    <row r="20" spans="1:24" ht="15.75">
      <c r="A20" s="108" t="s">
        <v>482</v>
      </c>
      <c r="B20" s="109"/>
      <c r="C20" s="110">
        <v>1</v>
      </c>
      <c r="D20" s="111"/>
      <c r="E20" s="109"/>
      <c r="F20" s="112"/>
      <c r="G20" s="108" t="s">
        <v>482</v>
      </c>
      <c r="H20" s="109"/>
      <c r="I20" s="110">
        <v>1</v>
      </c>
      <c r="J20" s="111"/>
      <c r="K20" s="109"/>
      <c r="L20" s="112"/>
      <c r="M20" s="108"/>
      <c r="N20" s="115"/>
      <c r="O20" s="117"/>
      <c r="P20" s="108" t="s">
        <v>482</v>
      </c>
      <c r="Q20" s="115"/>
      <c r="R20" s="116">
        <v>1</v>
      </c>
      <c r="S20" s="108" t="s">
        <v>482</v>
      </c>
      <c r="T20" s="109"/>
      <c r="U20" s="110">
        <v>1</v>
      </c>
      <c r="V20" s="111"/>
      <c r="W20" s="109"/>
      <c r="X20" s="112"/>
    </row>
    <row r="21" spans="1:24" ht="15.75">
      <c r="A21" s="108" t="s">
        <v>483</v>
      </c>
      <c r="B21" s="109">
        <f>SUM(B2,B4,B5,B6)</f>
        <v>24.5</v>
      </c>
      <c r="C21" s="110">
        <f>SUM(B21/4)</f>
        <v>6.125</v>
      </c>
      <c r="D21" s="111"/>
      <c r="E21" s="109"/>
      <c r="F21" s="112"/>
      <c r="G21" s="108" t="s">
        <v>483</v>
      </c>
      <c r="H21" s="109">
        <f>SUM(H2,H5,H6,H7)</f>
        <v>24</v>
      </c>
      <c r="I21" s="110">
        <v>6</v>
      </c>
      <c r="J21" s="111"/>
      <c r="K21" s="109"/>
      <c r="L21" s="112"/>
      <c r="M21" s="108"/>
      <c r="N21" s="115"/>
      <c r="O21" s="117"/>
      <c r="P21" s="108" t="s">
        <v>483</v>
      </c>
      <c r="Q21" s="115">
        <f>SUM(Q2,Q5,Q6,Q17)</f>
        <v>24</v>
      </c>
      <c r="R21" s="116">
        <v>6</v>
      </c>
      <c r="S21" s="108" t="s">
        <v>483</v>
      </c>
      <c r="T21" s="109">
        <f>SUM(T2,T4,T6,T5)</f>
        <v>25</v>
      </c>
      <c r="U21" s="109">
        <f>SUM(T21/4)</f>
        <v>6.25</v>
      </c>
      <c r="V21" s="111"/>
      <c r="W21" s="109"/>
      <c r="X21" s="112"/>
    </row>
    <row r="22" spans="1:24" ht="12.75">
      <c r="A22" s="26" t="s">
        <v>379</v>
      </c>
      <c r="B22" s="10"/>
      <c r="C22" s="9"/>
      <c r="D22" s="214"/>
      <c r="E22" s="211"/>
      <c r="F22" s="213"/>
      <c r="G22" s="103" t="s">
        <v>539</v>
      </c>
      <c r="H22" s="10">
        <v>6.5</v>
      </c>
      <c r="I22" s="10">
        <v>-2</v>
      </c>
      <c r="J22" s="11" t="s">
        <v>456</v>
      </c>
      <c r="K22" s="10"/>
      <c r="L22" s="25"/>
      <c r="M22" s="26" t="s">
        <v>433</v>
      </c>
      <c r="N22" s="10"/>
      <c r="O22" s="134"/>
      <c r="P22" s="11" t="s">
        <v>273</v>
      </c>
      <c r="Q22" s="10">
        <v>6.5</v>
      </c>
      <c r="R22" s="25"/>
      <c r="S22" s="26" t="s">
        <v>463</v>
      </c>
      <c r="T22" s="10"/>
      <c r="U22" s="9">
        <v>-1</v>
      </c>
      <c r="V22" s="11" t="s">
        <v>445</v>
      </c>
      <c r="W22" s="10"/>
      <c r="X22" s="25">
        <v>-2</v>
      </c>
    </row>
    <row r="23" spans="1:24" ht="12.75">
      <c r="A23" s="26" t="s">
        <v>15</v>
      </c>
      <c r="B23" s="10">
        <v>6.5</v>
      </c>
      <c r="C23" s="9">
        <v>1</v>
      </c>
      <c r="D23" s="11" t="s">
        <v>497</v>
      </c>
      <c r="E23" s="54">
        <v>5.5</v>
      </c>
      <c r="F23" s="126"/>
      <c r="G23" s="103" t="s">
        <v>143</v>
      </c>
      <c r="H23" s="10"/>
      <c r="I23" s="10"/>
      <c r="J23" s="11" t="s">
        <v>458</v>
      </c>
      <c r="K23" s="10"/>
      <c r="L23" s="25"/>
      <c r="M23" s="26" t="s">
        <v>506</v>
      </c>
      <c r="N23" s="10">
        <v>6</v>
      </c>
      <c r="O23" s="134"/>
      <c r="P23" s="11" t="s">
        <v>281</v>
      </c>
      <c r="Q23" s="10">
        <v>6.5</v>
      </c>
      <c r="R23" s="25"/>
      <c r="S23" s="26" t="s">
        <v>480</v>
      </c>
      <c r="T23" s="196"/>
      <c r="U23" s="197"/>
      <c r="V23" s="11" t="s">
        <v>451</v>
      </c>
      <c r="W23" s="10">
        <v>5.5</v>
      </c>
      <c r="X23" s="25">
        <v>-0.5</v>
      </c>
    </row>
    <row r="24" spans="1:24" ht="12.75">
      <c r="A24" s="26" t="s">
        <v>373</v>
      </c>
      <c r="B24" s="10"/>
      <c r="C24" s="9">
        <v>-0.5</v>
      </c>
      <c r="D24" s="11" t="s">
        <v>407</v>
      </c>
      <c r="E24" s="54">
        <v>6.5</v>
      </c>
      <c r="F24" s="126"/>
      <c r="G24" s="103" t="s">
        <v>152</v>
      </c>
      <c r="H24" s="10"/>
      <c r="I24" s="10"/>
      <c r="J24" s="11" t="s">
        <v>457</v>
      </c>
      <c r="K24" s="10">
        <v>6.5</v>
      </c>
      <c r="L24" s="25">
        <v>-0.5</v>
      </c>
      <c r="M24" s="26" t="s">
        <v>427</v>
      </c>
      <c r="N24" s="10"/>
      <c r="O24" s="134"/>
      <c r="P24" s="11" t="s">
        <v>277</v>
      </c>
      <c r="Q24" s="10"/>
      <c r="R24" s="25"/>
      <c r="S24" s="26" t="s">
        <v>541</v>
      </c>
      <c r="T24" s="10">
        <v>5</v>
      </c>
      <c r="U24" s="9"/>
      <c r="V24" s="11" t="s">
        <v>450</v>
      </c>
      <c r="W24" s="10"/>
      <c r="X24" s="25"/>
    </row>
    <row r="25" spans="1:24" ht="12.75">
      <c r="A25" s="26" t="s">
        <v>141</v>
      </c>
      <c r="B25" s="10">
        <v>6.5</v>
      </c>
      <c r="C25" s="9"/>
      <c r="D25" s="11" t="s">
        <v>414</v>
      </c>
      <c r="E25" s="54"/>
      <c r="F25" s="126">
        <v>3</v>
      </c>
      <c r="G25" s="103" t="s">
        <v>153</v>
      </c>
      <c r="H25" s="10"/>
      <c r="I25" s="10"/>
      <c r="J25" s="11" t="s">
        <v>529</v>
      </c>
      <c r="K25" s="10">
        <v>6</v>
      </c>
      <c r="L25" s="25"/>
      <c r="M25" s="26" t="s">
        <v>430</v>
      </c>
      <c r="N25" s="10"/>
      <c r="O25" s="134"/>
      <c r="P25" s="11" t="s">
        <v>284</v>
      </c>
      <c r="Q25" s="10"/>
      <c r="R25" s="25"/>
      <c r="S25" s="26" t="s">
        <v>477</v>
      </c>
      <c r="T25" s="10">
        <v>5.5</v>
      </c>
      <c r="U25" s="9">
        <v>-0.5</v>
      </c>
      <c r="V25" s="11" t="s">
        <v>449</v>
      </c>
      <c r="W25" s="10"/>
      <c r="X25" s="25"/>
    </row>
    <row r="26" spans="1:24" ht="12.75">
      <c r="A26" s="26" t="s">
        <v>377</v>
      </c>
      <c r="B26" s="10"/>
      <c r="C26" s="9"/>
      <c r="D26" s="11" t="s">
        <v>401</v>
      </c>
      <c r="E26" s="54"/>
      <c r="F26" s="126"/>
      <c r="G26" s="103" t="s">
        <v>519</v>
      </c>
      <c r="H26" s="10"/>
      <c r="I26" s="10"/>
      <c r="J26" s="11" t="s">
        <v>530</v>
      </c>
      <c r="K26" s="10"/>
      <c r="L26" s="25"/>
      <c r="M26" s="26" t="s">
        <v>521</v>
      </c>
      <c r="N26" s="10">
        <v>6.5</v>
      </c>
      <c r="O26" s="134"/>
      <c r="P26" s="11" t="s">
        <v>286</v>
      </c>
      <c r="Q26" s="10"/>
      <c r="R26" s="25"/>
      <c r="S26" s="26" t="s">
        <v>526</v>
      </c>
      <c r="T26" s="10">
        <v>5</v>
      </c>
      <c r="U26" s="9">
        <v>-0.5</v>
      </c>
      <c r="V26" s="11" t="s">
        <v>448</v>
      </c>
      <c r="W26" s="10"/>
      <c r="X26" s="25"/>
    </row>
    <row r="27" spans="1:24" ht="12.75">
      <c r="A27" s="26" t="s">
        <v>374</v>
      </c>
      <c r="B27" s="10"/>
      <c r="C27" s="9"/>
      <c r="D27" s="11" t="s">
        <v>409</v>
      </c>
      <c r="E27" s="54"/>
      <c r="F27" s="126"/>
      <c r="G27" s="103" t="s">
        <v>145</v>
      </c>
      <c r="H27" s="10"/>
      <c r="I27" s="10"/>
      <c r="J27" s="11" t="s">
        <v>533</v>
      </c>
      <c r="K27" s="10"/>
      <c r="L27" s="25"/>
      <c r="M27" s="26" t="s">
        <v>431</v>
      </c>
      <c r="N27" s="10"/>
      <c r="O27" s="134">
        <v>-0.5</v>
      </c>
      <c r="P27" s="11" t="s">
        <v>293</v>
      </c>
      <c r="Q27" s="10"/>
      <c r="R27" s="25"/>
      <c r="S27" s="26" t="s">
        <v>475</v>
      </c>
      <c r="T27" s="10"/>
      <c r="U27" s="9">
        <v>-0.5</v>
      </c>
      <c r="V27" s="11" t="s">
        <v>537</v>
      </c>
      <c r="W27" s="10"/>
      <c r="X27" s="25"/>
    </row>
    <row r="28" spans="1:24" ht="13.5" thickBot="1">
      <c r="A28" s="27" t="s">
        <v>376</v>
      </c>
      <c r="B28" s="31"/>
      <c r="C28" s="29"/>
      <c r="D28" s="28" t="s">
        <v>412</v>
      </c>
      <c r="E28" s="56"/>
      <c r="F28" s="127"/>
      <c r="G28" s="104" t="s">
        <v>540</v>
      </c>
      <c r="H28" s="31"/>
      <c r="I28" s="31"/>
      <c r="J28" s="31" t="s">
        <v>461</v>
      </c>
      <c r="K28" s="31"/>
      <c r="L28" s="30"/>
      <c r="M28" s="27" t="s">
        <v>432</v>
      </c>
      <c r="N28" s="31"/>
      <c r="O28" s="135"/>
      <c r="P28" s="28" t="s">
        <v>290</v>
      </c>
      <c r="Q28" s="31"/>
      <c r="R28" s="30"/>
      <c r="S28" s="27" t="s">
        <v>542</v>
      </c>
      <c r="T28" s="31"/>
      <c r="U28" s="29"/>
      <c r="V28" s="28" t="s">
        <v>447</v>
      </c>
      <c r="W28" s="31">
        <v>6</v>
      </c>
      <c r="X28" s="30"/>
    </row>
    <row r="29" spans="1:24" ht="16.5" thickBot="1">
      <c r="A29" s="128" t="s">
        <v>0</v>
      </c>
      <c r="B29" s="138">
        <f>SUM(B2:C20)</f>
        <v>68.5</v>
      </c>
      <c r="C29" s="4"/>
      <c r="D29" s="128" t="s">
        <v>0</v>
      </c>
      <c r="E29" s="139">
        <f>SUM(E2:F20)</f>
        <v>69</v>
      </c>
      <c r="F29" s="4"/>
      <c r="G29" s="2" t="s">
        <v>0</v>
      </c>
      <c r="H29" s="19">
        <f>SUM(H2:I20)</f>
        <v>67.5</v>
      </c>
      <c r="I29" s="4"/>
      <c r="J29" s="2" t="s">
        <v>0</v>
      </c>
      <c r="K29" s="19">
        <f>SUM(K2:K19)+SUM(L2:L19)</f>
        <v>71</v>
      </c>
      <c r="L29" s="63"/>
      <c r="M29" s="128" t="s">
        <v>0</v>
      </c>
      <c r="N29" s="143">
        <f>SUM(N2:N19)+SUM(O2:O19)</f>
        <v>73</v>
      </c>
      <c r="O29" s="63"/>
      <c r="P29" s="128" t="s">
        <v>0</v>
      </c>
      <c r="Q29" s="136">
        <f>SUM(Q2:R20)</f>
        <v>63</v>
      </c>
      <c r="R29" s="4"/>
      <c r="S29" s="128" t="s">
        <v>0</v>
      </c>
      <c r="T29" s="136">
        <f>SUM(T2:U20)</f>
        <v>81</v>
      </c>
      <c r="U29" s="63"/>
      <c r="V29" s="128" t="s">
        <v>0</v>
      </c>
      <c r="W29" s="136">
        <f>SUM(W2:X20)</f>
        <v>77.5</v>
      </c>
      <c r="X29" s="63"/>
    </row>
    <row r="30" spans="1:24" ht="16.5" thickBot="1">
      <c r="A30" s="2" t="s">
        <v>1</v>
      </c>
      <c r="B30" s="1">
        <f>IF(ISERROR(FLOOR(PRODUCT(SUM(B29,-60),1/6),1)),0,FLOOR(PRODUCT(SUM(B29,-60),1/6),1))</f>
        <v>1</v>
      </c>
      <c r="C30" s="4"/>
      <c r="D30" s="3" t="s">
        <v>1</v>
      </c>
      <c r="E30" s="1">
        <f>IF(ISERROR(FLOOR(PRODUCT(SUM(E29,-60),1/6),1)),0,FLOOR(PRODUCT(SUM(E29,-60),1/6),1))</f>
        <v>1</v>
      </c>
      <c r="F30" s="4"/>
      <c r="G30" s="3" t="s">
        <v>1</v>
      </c>
      <c r="H30" s="1">
        <f>IF(ISERROR(FLOOR(PRODUCT(SUM(H29,-60),1/6),1)),0,FLOOR(PRODUCT(SUM(H29,-60),1/6),1))</f>
        <v>1</v>
      </c>
      <c r="I30" s="4"/>
      <c r="J30" s="3" t="s">
        <v>1</v>
      </c>
      <c r="K30" s="1">
        <f>IF(ISERROR(FLOOR(PRODUCT(SUM(K29,-60),1/6),1)),0,FLOOR(PRODUCT(SUM(K29,-60),1/6),1))</f>
        <v>1</v>
      </c>
      <c r="L30" s="63"/>
      <c r="M30" s="3" t="s">
        <v>1</v>
      </c>
      <c r="N30" s="1">
        <f>IF(ISERROR(FLOOR(PRODUCT(SUM(N29,-60),1/6),1)),0,FLOOR(PRODUCT(SUM(N29,-60),1/6),1))</f>
        <v>2</v>
      </c>
      <c r="O30" s="63"/>
      <c r="P30" s="3" t="s">
        <v>1</v>
      </c>
      <c r="Q30" s="1">
        <f>IF(ISERROR(FLOOR(PRODUCT(SUM(Q29,-60),1/6),1)),0,FLOOR(PRODUCT(SUM(Q29,-60),1/6),1))</f>
        <v>0</v>
      </c>
      <c r="R30" s="4"/>
      <c r="S30" s="3" t="s">
        <v>1</v>
      </c>
      <c r="T30" s="1">
        <f>IF(ISERROR(FLOOR(PRODUCT(SUM(T29,-60),1/6),1)),0,FLOOR(PRODUCT(SUM(T29,-60),1/6),1))</f>
        <v>3</v>
      </c>
      <c r="U30" s="63"/>
      <c r="V30" s="3" t="s">
        <v>1</v>
      </c>
      <c r="W30" s="1">
        <f>IF(ISERROR(FLOOR(PRODUCT(SUM(W29,-60),1/6),1)),0,FLOOR(PRODUCT(SUM(W29,-60),1/6),1))</f>
        <v>2</v>
      </c>
      <c r="X30" s="63"/>
    </row>
    <row r="31" spans="1:24" ht="16.5" thickBot="1">
      <c r="A31" s="5"/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thickBot="1">
      <c r="A32" s="14" t="str">
        <f>P1</f>
        <v>Gente Felice</v>
      </c>
      <c r="B32" s="15">
        <f>Q30</f>
        <v>0</v>
      </c>
      <c r="C32" s="16"/>
      <c r="D32" s="13" t="str">
        <f>A1</f>
        <v>Euskal Herria</v>
      </c>
      <c r="E32" s="14">
        <f>B30</f>
        <v>1</v>
      </c>
      <c r="F32" s="5"/>
      <c r="G32" s="14" t="str">
        <f>J1</f>
        <v>Calzini</v>
      </c>
      <c r="H32" s="15">
        <f>K30</f>
        <v>1</v>
      </c>
      <c r="I32" s="16"/>
      <c r="J32" s="121" t="str">
        <f>V1</f>
        <v>NcT</v>
      </c>
      <c r="K32" s="14">
        <f>W30</f>
        <v>2</v>
      </c>
      <c r="L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6.5" thickBot="1">
      <c r="A33" s="17" t="str">
        <f>M1</f>
        <v>Shooters</v>
      </c>
      <c r="B33" s="14">
        <f>N30</f>
        <v>2</v>
      </c>
      <c r="C33" s="16"/>
      <c r="D33" s="14" t="str">
        <f>D1</f>
        <v>L.S.D.</v>
      </c>
      <c r="E33" s="14">
        <f>E30</f>
        <v>1</v>
      </c>
      <c r="F33" s="5"/>
      <c r="G33" s="14" t="str">
        <f>G1</f>
        <v>Amici di Mohammed</v>
      </c>
      <c r="H33" s="14">
        <f>H30</f>
        <v>1</v>
      </c>
      <c r="I33" s="16"/>
      <c r="J33" s="14" t="str">
        <f>S1</f>
        <v>Forza Silvio</v>
      </c>
      <c r="K33" s="18">
        <f>T30</f>
        <v>3</v>
      </c>
      <c r="L33" s="1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>
      <c r="A34" s="6"/>
      <c r="B34" s="5"/>
      <c r="C34" s="5"/>
      <c r="D34" s="5"/>
      <c r="E34" s="5"/>
      <c r="F34" s="5"/>
      <c r="G34" s="6"/>
      <c r="H34" s="5"/>
      <c r="I34" s="5"/>
      <c r="J34" s="6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Pukas</cp:lastModifiedBy>
  <cp:lastPrinted>2006-02-06T07:05:32Z</cp:lastPrinted>
  <dcterms:created xsi:type="dcterms:W3CDTF">2002-09-14T17:03:24Z</dcterms:created>
  <dcterms:modified xsi:type="dcterms:W3CDTF">2007-03-10T12:29:14Z</dcterms:modified>
  <cp:category/>
  <cp:version/>
  <cp:contentType/>
  <cp:contentStatus/>
</cp:coreProperties>
</file>